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11640"/>
  </bookViews>
  <sheets>
    <sheet name="Sheet1" sheetId="1" r:id="rId1"/>
    <sheet name="Sheet2" sheetId="2" r:id="rId2"/>
    <sheet name="Sheet3" sheetId="3" r:id="rId3"/>
  </sheets>
  <definedNames>
    <definedName name="Average_Daily_Mileage">Sheet1!$AE$5</definedName>
    <definedName name="_xlnm.Print_Area" localSheetId="0">Sheet1!$A$1:$BA$79</definedName>
    <definedName name="Round_Trip_Travel_Time_mins">Sheet1!$Q$5</definedName>
    <definedName name="Sum_M_F_Passenger_Miles">Sheet1!$AR$34</definedName>
    <definedName name="Sum_Non_commute_Miles">Sheet1!$Q$79</definedName>
    <definedName name="Sum_Saturday_Passenger_Miles">Sheet1!$AV$34</definedName>
    <definedName name="Sum_Sunday_Passenger_Miles">Sheet1!$AZ$34</definedName>
    <definedName name="Total_Commute_Miles">Sheet1!$AF$38</definedName>
    <definedName name="Total_Days_Van_Used">Sheet1!$AE$6</definedName>
    <definedName name="Total_Days_Worked">Sheet1!$R$38</definedName>
    <definedName name="Total_M_F_Days_Worked">Sheet1!$R$39</definedName>
    <definedName name="Total_M_F_Miles">Sheet1!$AF$39</definedName>
    <definedName name="Total_M_F_Passenger_Miles">Sheet1!$AF$42</definedName>
    <definedName name="Total_M_F_Revenue_Hours">Sheet1!$R$42</definedName>
    <definedName name="Total_Miles">Sheet1!$AX$44</definedName>
    <definedName name="Total_Miles_for_the_Month">Sheet1!$R$37</definedName>
    <definedName name="Total_Non_Commute_Miles">Sheet1!$AF$37</definedName>
    <definedName name="Total_Saturday_Miles">Sheet1!$AF$40</definedName>
    <definedName name="Total_Saturday_Passenger_Miles">Sheet1!$AF$43</definedName>
    <definedName name="Total_Saturday_Revenue_Hours">Sheet1!$R$43</definedName>
    <definedName name="Total_Saturdays_Worked">Sheet1!$R$40</definedName>
    <definedName name="Total_Sunday_Miles">Sheet1!$AF$41</definedName>
    <definedName name="Total_Sunday_Passenger_Miles">Sheet1!$AF$44</definedName>
    <definedName name="Total_Sunday_Revenue_Hours">Sheet1!$R$44</definedName>
    <definedName name="Total_Sundays_Worked">Sheet1!$R$41</definedName>
  </definedNames>
  <calcPr calcId="145621"/>
</workbook>
</file>

<file path=xl/calcChain.xml><?xml version="1.0" encoding="utf-8"?>
<calcChain xmlns="http://schemas.openxmlformats.org/spreadsheetml/2006/main">
  <c r="Q79" i="1" l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K7" i="1"/>
  <c r="L7" i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J7" i="1"/>
  <c r="BH4" i="1"/>
  <c r="AM8" i="1" s="1"/>
  <c r="AK8" i="1" l="1"/>
  <c r="AL8" i="1"/>
  <c r="AX43" i="1" l="1"/>
  <c r="AX42" i="1"/>
  <c r="AX41" i="1"/>
  <c r="AX40" i="1"/>
  <c r="AX39" i="1"/>
  <c r="AM34" i="1" l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X33" i="1"/>
  <c r="AZ33" i="1" s="1"/>
  <c r="AT33" i="1"/>
  <c r="AV33" i="1" s="1"/>
  <c r="AX32" i="1"/>
  <c r="AZ32" i="1" s="1"/>
  <c r="AT32" i="1"/>
  <c r="AV32" i="1" s="1"/>
  <c r="AX31" i="1"/>
  <c r="AZ31" i="1" s="1"/>
  <c r="AT31" i="1"/>
  <c r="AV31" i="1" s="1"/>
  <c r="AX30" i="1"/>
  <c r="AZ30" i="1" s="1"/>
  <c r="AT30" i="1"/>
  <c r="AV30" i="1" s="1"/>
  <c r="AX29" i="1"/>
  <c r="AZ29" i="1" s="1"/>
  <c r="AT29" i="1"/>
  <c r="AV29" i="1" s="1"/>
  <c r="AX28" i="1"/>
  <c r="AZ28" i="1" s="1"/>
  <c r="AT28" i="1"/>
  <c r="AV28" i="1" s="1"/>
  <c r="AX27" i="1"/>
  <c r="AZ27" i="1" s="1"/>
  <c r="AT27" i="1"/>
  <c r="AV27" i="1" s="1"/>
  <c r="AX26" i="1"/>
  <c r="AZ26" i="1" s="1"/>
  <c r="AT26" i="1"/>
  <c r="AV26" i="1" s="1"/>
  <c r="AX25" i="1"/>
  <c r="AZ25" i="1" s="1"/>
  <c r="AT25" i="1"/>
  <c r="AV25" i="1" s="1"/>
  <c r="AX24" i="1"/>
  <c r="AZ24" i="1" s="1"/>
  <c r="AT24" i="1"/>
  <c r="AV24" i="1" s="1"/>
  <c r="AX23" i="1"/>
  <c r="AZ23" i="1" s="1"/>
  <c r="AT23" i="1"/>
  <c r="AV23" i="1" s="1"/>
  <c r="AX22" i="1"/>
  <c r="AZ22" i="1" s="1"/>
  <c r="AT22" i="1"/>
  <c r="AV22" i="1" s="1"/>
  <c r="AX21" i="1"/>
  <c r="AZ21" i="1" s="1"/>
  <c r="AT21" i="1"/>
  <c r="AV21" i="1" s="1"/>
  <c r="AX20" i="1"/>
  <c r="AZ20" i="1" s="1"/>
  <c r="AT20" i="1"/>
  <c r="AV20" i="1" s="1"/>
  <c r="AX19" i="1"/>
  <c r="AZ19" i="1" s="1"/>
  <c r="AT19" i="1"/>
  <c r="AV19" i="1" s="1"/>
  <c r="AX18" i="1"/>
  <c r="AZ18" i="1" s="1"/>
  <c r="AT18" i="1"/>
  <c r="AV18" i="1" s="1"/>
  <c r="AX17" i="1"/>
  <c r="AZ17" i="1" s="1"/>
  <c r="AT17" i="1"/>
  <c r="AV17" i="1" s="1"/>
  <c r="AX16" i="1"/>
  <c r="AZ16" i="1" s="1"/>
  <c r="AT16" i="1"/>
  <c r="AV16" i="1" s="1"/>
  <c r="AX15" i="1"/>
  <c r="AZ15" i="1" s="1"/>
  <c r="AT15" i="1"/>
  <c r="AV15" i="1" s="1"/>
  <c r="AX14" i="1"/>
  <c r="AZ14" i="1" s="1"/>
  <c r="AT14" i="1"/>
  <c r="AV14" i="1" s="1"/>
  <c r="AX13" i="1"/>
  <c r="AZ13" i="1" s="1"/>
  <c r="AT13" i="1"/>
  <c r="AV13" i="1" s="1"/>
  <c r="AX12" i="1"/>
  <c r="AZ12" i="1" s="1"/>
  <c r="AT12" i="1"/>
  <c r="AV12" i="1" s="1"/>
  <c r="AX11" i="1"/>
  <c r="AZ11" i="1" s="1"/>
  <c r="AT11" i="1"/>
  <c r="AV11" i="1" s="1"/>
  <c r="AX10" i="1"/>
  <c r="AZ10" i="1" s="1"/>
  <c r="AT10" i="1"/>
  <c r="AV10" i="1" s="1"/>
  <c r="AX9" i="1"/>
  <c r="AT9" i="1"/>
  <c r="AP17" i="1" l="1"/>
  <c r="AR17" i="1" s="1"/>
  <c r="R41" i="1"/>
  <c r="R40" i="1"/>
  <c r="AP33" i="1"/>
  <c r="AR33" i="1" s="1"/>
  <c r="AP32" i="1"/>
  <c r="AR32" i="1" s="1"/>
  <c r="AP31" i="1"/>
  <c r="AR31" i="1" s="1"/>
  <c r="AP30" i="1"/>
  <c r="AR30" i="1" s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6" i="1"/>
  <c r="AR16" i="1" s="1"/>
  <c r="AP15" i="1"/>
  <c r="AR15" i="1" s="1"/>
  <c r="AP14" i="1"/>
  <c r="AR14" i="1" s="1"/>
  <c r="AP13" i="1"/>
  <c r="AR13" i="1" s="1"/>
  <c r="AP12" i="1"/>
  <c r="AR12" i="1" s="1"/>
  <c r="AP11" i="1"/>
  <c r="AR11" i="1" s="1"/>
  <c r="AP10" i="1"/>
  <c r="AR10" i="1" s="1"/>
  <c r="R43" i="1" l="1"/>
  <c r="R44" i="1"/>
  <c r="AV9" i="1"/>
  <c r="AT34" i="1"/>
  <c r="R39" i="1" l="1"/>
  <c r="AV34" i="1"/>
  <c r="AF43" i="1" s="1"/>
  <c r="AF37" i="1"/>
  <c r="R42" i="1" l="1"/>
  <c r="R38" i="1"/>
  <c r="AE6" i="1" s="1"/>
  <c r="AX44" i="1" l="1"/>
  <c r="R37" i="1" l="1"/>
  <c r="AF38" i="1" s="1"/>
  <c r="AE5" i="1" s="1"/>
  <c r="AF39" i="1" s="1"/>
  <c r="AF40" i="1" l="1"/>
  <c r="AF41" i="1"/>
  <c r="AX34" i="1"/>
  <c r="AZ9" i="1"/>
  <c r="AZ34" i="1" s="1"/>
  <c r="AF44" i="1" s="1"/>
  <c r="AP9" i="1"/>
  <c r="AP34" i="1" s="1"/>
  <c r="AR9" i="1" l="1"/>
  <c r="AR34" i="1" s="1"/>
  <c r="AF42" i="1" s="1"/>
</calcChain>
</file>

<file path=xl/sharedStrings.xml><?xml version="1.0" encoding="utf-8"?>
<sst xmlns="http://schemas.openxmlformats.org/spreadsheetml/2006/main" count="89" uniqueCount="72">
  <si>
    <t>Odometer</t>
  </si>
  <si>
    <t>Last Name, First Initial</t>
  </si>
  <si>
    <t>Van #'s</t>
  </si>
  <si>
    <t>Inc. Spares</t>
  </si>
  <si>
    <t>Beginning</t>
  </si>
  <si>
    <t>Ending</t>
  </si>
  <si>
    <t>Total</t>
  </si>
  <si>
    <t>Rider One-Way Mileage</t>
  </si>
  <si>
    <t>Month Report For</t>
  </si>
  <si>
    <t>Vanpool Shift (i.e. 4x10's)</t>
  </si>
  <si>
    <t>Vanpool Number</t>
  </si>
  <si>
    <t>Vanpool Route</t>
  </si>
  <si>
    <t>Report Prepared By</t>
  </si>
  <si>
    <t>Average Daily Mileage</t>
  </si>
  <si>
    <t>Total Miles for the Month</t>
  </si>
  <si>
    <t>Total Non-Commute Miles</t>
  </si>
  <si>
    <t>Total Commute Miles</t>
  </si>
  <si>
    <t>Total M-F Miles</t>
  </si>
  <si>
    <t>Total Saturday Miles</t>
  </si>
  <si>
    <t>Total Sunday Miles</t>
  </si>
  <si>
    <t>Total M-F Revenue Hours</t>
  </si>
  <si>
    <t>Total Saturday Revenue Hours</t>
  </si>
  <si>
    <t>Total Sunday Revenue Hours</t>
  </si>
  <si>
    <t>Total M-F Passenger Miles</t>
  </si>
  <si>
    <t>Total Saturday Passenger Miles</t>
  </si>
  <si>
    <t>Total Sunday Passenger Miles</t>
  </si>
  <si>
    <t>Total Days Worked</t>
  </si>
  <si>
    <t>Total M-F Days Worked</t>
  </si>
  <si>
    <t>Total Saturdays Worked</t>
  </si>
  <si>
    <t>Total Sundays Worked</t>
  </si>
  <si>
    <t>Key</t>
  </si>
  <si>
    <t>Total Days Van Used</t>
  </si>
  <si>
    <t>VANPOOL MONTHLY MILEAGE AND RIDERSHIP REPORT</t>
  </si>
  <si>
    <t>TOTAL</t>
  </si>
  <si>
    <t>Round Trip Travel Time mins</t>
  </si>
  <si>
    <t>One Way Ride</t>
  </si>
  <si>
    <t>Round Trip Ride</t>
  </si>
  <si>
    <t>Didn't Ride</t>
  </si>
  <si>
    <t>Beginning Odometer</t>
  </si>
  <si>
    <t>Ending Odometer</t>
  </si>
  <si>
    <t>Total Miles</t>
  </si>
  <si>
    <t>Fuel Qty</t>
  </si>
  <si>
    <t>Reason for Non-Commute Miles</t>
  </si>
  <si>
    <t>Date</t>
  </si>
  <si>
    <t>TOTAL MILES</t>
  </si>
  <si>
    <t>BEN FRANKLIN TRANSIT VANPOOL NON-COMMUTE MILE TRACKING LOG</t>
  </si>
  <si>
    <t>Total Saturday One-Way Trips</t>
  </si>
  <si>
    <t>Total Sunday One-Way Trips</t>
  </si>
  <si>
    <t>Totals</t>
  </si>
  <si>
    <t>Total M-F One-Way Trips</t>
  </si>
  <si>
    <t>Th</t>
  </si>
  <si>
    <t>F</t>
  </si>
  <si>
    <t>S</t>
  </si>
  <si>
    <t>Su</t>
  </si>
  <si>
    <t>M</t>
  </si>
  <si>
    <t>T</t>
  </si>
  <si>
    <t>W</t>
  </si>
  <si>
    <t>0, blnk</t>
  </si>
  <si>
    <t>2, X</t>
  </si>
  <si>
    <t>1, /, \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</si>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</sst>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7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darkDown">
        <fgColor auto="1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Protection="1">
      <protection locked="0"/>
    </xf>
    <xf numFmtId="0" fontId="7" fillId="0" borderId="20" xfId="0" applyNumberFormat="1" applyFont="1" applyBorder="1" applyProtection="1">
      <protection locked="0"/>
    </xf>
    <xf numFmtId="0" fontId="7" fillId="0" borderId="14" xfId="0" applyNumberFormat="1" applyFont="1" applyBorder="1" applyProtection="1"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0" borderId="0" xfId="0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40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7" fillId="2" borderId="32" xfId="0" applyNumberFormat="1" applyFont="1" applyFill="1" applyBorder="1" applyAlignment="1" applyProtection="1">
      <alignment horizontal="center" vertical="center"/>
    </xf>
    <xf numFmtId="0" fontId="6" fillId="0" borderId="47" xfId="0" applyFont="1" applyBorder="1" applyProtection="1">
      <protection locked="0"/>
    </xf>
    <xf numFmtId="0" fontId="2" fillId="0" borderId="40" xfId="0" applyFont="1" applyBorder="1" applyAlignment="1" applyProtection="1">
      <alignment horizontal="center"/>
    </xf>
    <xf numFmtId="0" fontId="2" fillId="0" borderId="0" xfId="0" applyFont="1" applyProtection="1"/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/>
    <xf numFmtId="0" fontId="3" fillId="0" borderId="44" xfId="0" applyFont="1" applyBorder="1" applyAlignment="1" applyProtection="1">
      <alignment horizontal="center" vertical="justify" textRotation="90" wrapText="1"/>
    </xf>
    <xf numFmtId="0" fontId="0" fillId="0" borderId="34" xfId="0" applyBorder="1" applyAlignment="1">
      <alignment textRotation="90" wrapText="1"/>
    </xf>
    <xf numFmtId="0" fontId="0" fillId="0" borderId="46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0" fontId="0" fillId="0" borderId="48" xfId="0" applyBorder="1" applyAlignment="1">
      <alignment textRotation="90" wrapText="1"/>
    </xf>
    <xf numFmtId="3" fontId="6" fillId="2" borderId="2" xfId="0" applyNumberFormat="1" applyFont="1" applyFill="1" applyBorder="1" applyAlignment="1" applyProtection="1">
      <alignment horizontal="center"/>
    </xf>
    <xf numFmtId="3" fontId="6" fillId="2" borderId="35" xfId="0" applyNumberFormat="1" applyFont="1" applyFill="1" applyBorder="1" applyAlignment="1" applyProtection="1">
      <alignment horizontal="center"/>
    </xf>
    <xf numFmtId="0" fontId="6" fillId="3" borderId="39" xfId="0" applyNumberFormat="1" applyFont="1" applyFill="1" applyBorder="1" applyAlignment="1" applyProtection="1">
      <alignment horizontal="center" vertical="center"/>
    </xf>
    <xf numFmtId="3" fontId="6" fillId="2" borderId="39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59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 vertical="justify" textRotation="90" wrapText="1"/>
    </xf>
    <xf numFmtId="0" fontId="0" fillId="0" borderId="45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0" fillId="0" borderId="47" xfId="0" applyBorder="1" applyAlignment="1">
      <alignment textRotation="90" wrapText="1"/>
    </xf>
    <xf numFmtId="0" fontId="0" fillId="0" borderId="50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</xf>
    <xf numFmtId="3" fontId="6" fillId="0" borderId="6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</xf>
    <xf numFmtId="0" fontId="5" fillId="0" borderId="31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" fontId="5" fillId="2" borderId="11" xfId="0" applyNumberFormat="1" applyFont="1" applyFill="1" applyBorder="1" applyAlignment="1" applyProtection="1">
      <alignment horizontal="center"/>
    </xf>
    <xf numFmtId="1" fontId="5" fillId="2" borderId="12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2" borderId="41" xfId="0" applyNumberFormat="1" applyFont="1" applyFill="1" applyBorder="1" applyAlignment="1" applyProtection="1">
      <alignment horizontal="center"/>
    </xf>
    <xf numFmtId="3" fontId="6" fillId="2" borderId="42" xfId="0" applyNumberFormat="1" applyFont="1" applyFill="1" applyBorder="1" applyAlignment="1" applyProtection="1">
      <alignment horizontal="center"/>
    </xf>
    <xf numFmtId="3" fontId="6" fillId="2" borderId="43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3" fontId="6" fillId="2" borderId="36" xfId="0" applyNumberFormat="1" applyFont="1" applyFill="1" applyBorder="1" applyAlignment="1" applyProtection="1">
      <alignment horizontal="center"/>
    </xf>
    <xf numFmtId="3" fontId="6" fillId="2" borderId="37" xfId="0" applyNumberFormat="1" applyFont="1" applyFill="1" applyBorder="1" applyAlignment="1" applyProtection="1">
      <alignment horizontal="center"/>
    </xf>
    <xf numFmtId="3" fontId="6" fillId="2" borderId="38" xfId="0" applyNumberFormat="1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5" fillId="2" borderId="33" xfId="0" applyNumberFormat="1" applyFont="1" applyFill="1" applyBorder="1" applyAlignment="1" applyProtection="1">
      <alignment horizontal="center"/>
    </xf>
    <xf numFmtId="0" fontId="5" fillId="2" borderId="3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11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164" fontId="6" fillId="2" borderId="8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Alignment="1" applyProtection="1"/>
    <xf numFmtId="43" fontId="6" fillId="2" borderId="11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9" fontId="4" fillId="0" borderId="54" xfId="0" applyNumberFormat="1" applyFont="1" applyBorder="1" applyAlignment="1" applyProtection="1">
      <alignment horizontal="center"/>
      <protection locked="0"/>
    </xf>
    <xf numFmtId="49" fontId="4" fillId="0" borderId="55" xfId="0" applyNumberFormat="1" applyFont="1" applyBorder="1" applyAlignment="1" applyProtection="1">
      <alignment horizontal="center"/>
      <protection locked="0"/>
    </xf>
    <xf numFmtId="49" fontId="4" fillId="0" borderId="57" xfId="0" applyNumberFormat="1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49" fontId="2" fillId="0" borderId="55" xfId="0" applyNumberFormat="1" applyFont="1" applyBorder="1" applyAlignment="1" applyProtection="1">
      <alignment horizontal="left"/>
      <protection locked="0"/>
    </xf>
    <xf numFmtId="49" fontId="2" fillId="0" borderId="56" xfId="0" applyNumberFormat="1" applyFont="1" applyBorder="1" applyAlignment="1" applyProtection="1">
      <alignment horizontal="left"/>
      <protection locked="0"/>
    </xf>
    <xf numFmtId="0" fontId="5" fillId="0" borderId="51" xfId="0" applyNumberFormat="1" applyFont="1" applyBorder="1" applyAlignment="1" applyProtection="1">
      <alignment horizontal="center"/>
    </xf>
    <xf numFmtId="0" fontId="5" fillId="0" borderId="52" xfId="0" applyNumberFormat="1" applyFont="1" applyBorder="1" applyAlignment="1" applyProtection="1">
      <alignment horizontal="center"/>
    </xf>
    <xf numFmtId="0" fontId="5" fillId="0" borderId="54" xfId="0" applyNumberFormat="1" applyFont="1" applyBorder="1" applyAlignment="1" applyProtection="1">
      <alignment horizontal="center"/>
    </xf>
    <xf numFmtId="0" fontId="5" fillId="0" borderId="5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58" xfId="0" applyNumberFormat="1" applyFont="1" applyBorder="1" applyAlignment="1" applyProtection="1">
      <alignment horizontal="left"/>
      <protection locked="0"/>
    </xf>
    <xf numFmtId="49" fontId="3" fillId="0" borderId="55" xfId="0" applyNumberFormat="1" applyFont="1" applyBorder="1" applyAlignment="1" applyProtection="1">
      <alignment horizontal="left"/>
      <protection locked="0"/>
    </xf>
    <xf numFmtId="49" fontId="3" fillId="0" borderId="56" xfId="0" applyNumberFormat="1" applyFont="1" applyBorder="1" applyAlignment="1" applyProtection="1">
      <alignment horizontal="left"/>
      <protection locked="0"/>
    </xf>
    <xf numFmtId="49" fontId="5" fillId="0" borderId="52" xfId="0" applyNumberFormat="1" applyFont="1" applyBorder="1" applyAlignment="1" applyProtection="1">
      <alignment horizontal="left"/>
    </xf>
    <xf numFmtId="49" fontId="5" fillId="0" borderId="53" xfId="0" applyNumberFormat="1" applyFont="1" applyBorder="1" applyAlignment="1" applyProtection="1">
      <alignment horizontal="left"/>
    </xf>
    <xf numFmtId="49" fontId="5" fillId="0" borderId="55" xfId="0" applyNumberFormat="1" applyFont="1" applyBorder="1" applyAlignment="1" applyProtection="1">
      <alignment horizontal="left"/>
    </xf>
    <xf numFmtId="49" fontId="5" fillId="0" borderId="56" xfId="0" applyNumberFormat="1" applyFont="1" applyBorder="1" applyAlignment="1" applyProtection="1">
      <alignment horizontal="left"/>
    </xf>
    <xf numFmtId="49" fontId="5" fillId="0" borderId="55" xfId="0" applyNumberFormat="1" applyFont="1" applyBorder="1" applyAlignment="1" applyProtection="1">
      <alignment horizontal="left"/>
      <protection locked="0"/>
    </xf>
    <xf numFmtId="49" fontId="5" fillId="0" borderId="56" xfId="0" applyNumberFormat="1" applyFont="1" applyBorder="1" applyAlignment="1" applyProtection="1">
      <alignment horizontal="left"/>
      <protection locked="0"/>
    </xf>
    <xf numFmtId="167" fontId="5" fillId="0" borderId="1" xfId="0" quotePrefix="1" applyNumberFormat="1" applyFont="1" applyBorder="1" applyAlignment="1" applyProtection="1">
      <alignment horizontal="center"/>
      <protection locked="0"/>
    </xf>
    <xf numFmtId="167" fontId="6" fillId="0" borderId="1" xfId="0" applyNumberFormat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6"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63925</xdr:rowOff>
    </xdr:from>
    <xdr:to>
      <xdr:col>7</xdr:col>
      <xdr:colOff>218154</xdr:colOff>
      <xdr:row>5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25"/>
          <a:ext cx="2218404" cy="155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9"/>
  <sheetViews>
    <sheetView tabSelected="1" zoomScale="80" zoomScaleNormal="80" zoomScalePageLayoutView="60" workbookViewId="0">
      <selection activeCell="AS2" sqref="AS2:AY2"/>
    </sheetView>
  </sheetViews>
  <sheetFormatPr defaultRowHeight="14.25" x14ac:dyDescent="0.2"/>
  <cols>
    <col min="1" max="55" width="4.28515625" style="1" customWidth="1"/>
    <col min="56" max="57" width="9.140625" style="1"/>
    <col min="58" max="59" width="12.140625" style="1" bestFit="1" customWidth="1"/>
    <col min="60" max="16384" width="9.140625" style="1"/>
  </cols>
  <sheetData>
    <row r="1" spans="1:61" ht="22.5" customHeight="1" x14ac:dyDescent="0.35">
      <c r="I1" s="89" t="s">
        <v>32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BF1" s="29" t="s">
        <v>60</v>
      </c>
      <c r="BG1" s="29" t="s">
        <v>63</v>
      </c>
      <c r="BH1" s="29">
        <v>30</v>
      </c>
      <c r="BI1" s="29" t="s">
        <v>53</v>
      </c>
    </row>
    <row r="2" spans="1:61" ht="22.5" customHeight="1" thickBot="1" x14ac:dyDescent="0.4">
      <c r="I2" s="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 t="s">
        <v>10</v>
      </c>
      <c r="AO2" s="113"/>
      <c r="AP2" s="113"/>
      <c r="AQ2" s="113"/>
      <c r="AR2" s="113"/>
      <c r="AS2" s="109"/>
      <c r="AT2" s="109"/>
      <c r="AU2" s="109"/>
      <c r="AV2" s="109"/>
      <c r="AW2" s="109"/>
      <c r="AX2" s="109"/>
      <c r="AY2" s="109"/>
      <c r="BF2" s="29" t="s">
        <v>61</v>
      </c>
      <c r="BG2" s="29" t="s">
        <v>67</v>
      </c>
      <c r="BH2" s="29">
        <v>31</v>
      </c>
      <c r="BI2" s="29" t="s">
        <v>54</v>
      </c>
    </row>
    <row r="3" spans="1:61" ht="22.5" customHeight="1" thickBot="1" x14ac:dyDescent="0.3">
      <c r="J3" s="113" t="s">
        <v>8</v>
      </c>
      <c r="K3" s="113"/>
      <c r="L3" s="113"/>
      <c r="M3" s="113"/>
      <c r="N3" s="113"/>
      <c r="O3" s="113"/>
      <c r="P3" s="113"/>
      <c r="Q3" s="117"/>
      <c r="R3" s="117"/>
      <c r="S3" s="117"/>
      <c r="T3" s="117"/>
      <c r="U3" s="117"/>
      <c r="V3" s="117"/>
      <c r="W3" s="117"/>
      <c r="X3" s="113" t="s">
        <v>11</v>
      </c>
      <c r="Y3" s="113"/>
      <c r="Z3" s="113"/>
      <c r="AA3" s="113"/>
      <c r="AB3" s="113"/>
      <c r="AC3" s="113"/>
      <c r="AD3" s="113"/>
      <c r="AE3" s="93"/>
      <c r="AF3" s="93"/>
      <c r="AG3" s="93"/>
      <c r="AH3" s="93"/>
      <c r="AI3" s="93"/>
      <c r="AJ3" s="93"/>
      <c r="AK3" s="93"/>
      <c r="AL3" s="93"/>
      <c r="AM3" s="93"/>
      <c r="BF3" s="29" t="s">
        <v>62</v>
      </c>
      <c r="BG3" s="29" t="s">
        <v>71</v>
      </c>
      <c r="BH3" s="29">
        <v>31</v>
      </c>
      <c r="BI3" s="29" t="s">
        <v>55</v>
      </c>
    </row>
    <row r="4" spans="1:61" ht="22.5" customHeight="1" thickBot="1" x14ac:dyDescent="0.3">
      <c r="J4" s="113" t="s">
        <v>9</v>
      </c>
      <c r="K4" s="113"/>
      <c r="L4" s="113"/>
      <c r="M4" s="113"/>
      <c r="N4" s="113"/>
      <c r="O4" s="113"/>
      <c r="P4" s="113"/>
      <c r="Q4" s="115"/>
      <c r="R4" s="115"/>
      <c r="S4" s="115"/>
      <c r="T4" s="115"/>
      <c r="U4" s="115"/>
      <c r="V4" s="115"/>
      <c r="W4" s="115"/>
      <c r="X4" s="113" t="s">
        <v>12</v>
      </c>
      <c r="Y4" s="113"/>
      <c r="Z4" s="113"/>
      <c r="AA4" s="113"/>
      <c r="AB4" s="113"/>
      <c r="AC4" s="113"/>
      <c r="AD4" s="113"/>
      <c r="AE4" s="94"/>
      <c r="AF4" s="94"/>
      <c r="AG4" s="94"/>
      <c r="AH4" s="94"/>
      <c r="AI4" s="94"/>
      <c r="AJ4" s="94"/>
      <c r="AK4" s="94"/>
      <c r="AL4" s="94"/>
      <c r="AM4" s="94"/>
      <c r="AN4" s="53" t="s">
        <v>7</v>
      </c>
      <c r="AO4" s="54"/>
      <c r="AP4" s="39" t="s">
        <v>49</v>
      </c>
      <c r="AQ4" s="54"/>
      <c r="AR4" s="39" t="s">
        <v>23</v>
      </c>
      <c r="AS4" s="54"/>
      <c r="AT4" s="39" t="s">
        <v>46</v>
      </c>
      <c r="AU4" s="54"/>
      <c r="AV4" s="39" t="s">
        <v>24</v>
      </c>
      <c r="AW4" s="54"/>
      <c r="AX4" s="39" t="s">
        <v>47</v>
      </c>
      <c r="AY4" s="54"/>
      <c r="AZ4" s="39" t="s">
        <v>25</v>
      </c>
      <c r="BA4" s="40"/>
      <c r="BF4" s="29" t="s">
        <v>63</v>
      </c>
      <c r="BG4" s="29" t="s">
        <v>61</v>
      </c>
      <c r="BH4" s="29">
        <f ca="1">IF(YEAR(TODAY())/4=INT(YEAR(TODAY())/4),29,28)</f>
        <v>28</v>
      </c>
      <c r="BI4" s="29" t="s">
        <v>56</v>
      </c>
    </row>
    <row r="5" spans="1:61" ht="22.5" customHeight="1" thickBot="1" x14ac:dyDescent="0.3">
      <c r="I5" s="118" t="s">
        <v>34</v>
      </c>
      <c r="J5" s="118"/>
      <c r="K5" s="118"/>
      <c r="L5" s="118"/>
      <c r="M5" s="118"/>
      <c r="N5" s="118"/>
      <c r="O5" s="118"/>
      <c r="P5" s="118"/>
      <c r="Q5" s="114"/>
      <c r="R5" s="115"/>
      <c r="S5" s="115"/>
      <c r="T5" s="115"/>
      <c r="U5" s="115"/>
      <c r="V5" s="115"/>
      <c r="W5" s="115"/>
      <c r="X5" s="113" t="s">
        <v>13</v>
      </c>
      <c r="Y5" s="113"/>
      <c r="Z5" s="113"/>
      <c r="AA5" s="113"/>
      <c r="AB5" s="113"/>
      <c r="AC5" s="113"/>
      <c r="AD5" s="113"/>
      <c r="AE5" s="95" t="str">
        <f>IFERROR(Total_Commute_Miles/Total_Days_Van_Used, "")</f>
        <v/>
      </c>
      <c r="AF5" s="95"/>
      <c r="AG5" s="95"/>
      <c r="AH5" s="95"/>
      <c r="AI5" s="95"/>
      <c r="AJ5" s="95"/>
      <c r="AK5" s="95"/>
      <c r="AL5" s="95"/>
      <c r="AM5" s="96"/>
      <c r="AN5" s="55"/>
      <c r="AO5" s="56"/>
      <c r="AP5" s="41"/>
      <c r="AQ5" s="56"/>
      <c r="AR5" s="41"/>
      <c r="AS5" s="56"/>
      <c r="AT5" s="41"/>
      <c r="AU5" s="56"/>
      <c r="AV5" s="41"/>
      <c r="AW5" s="56"/>
      <c r="AX5" s="41"/>
      <c r="AY5" s="56"/>
      <c r="AZ5" s="41"/>
      <c r="BA5" s="42"/>
      <c r="BF5" s="29" t="s">
        <v>64</v>
      </c>
      <c r="BG5" s="29" t="s">
        <v>60</v>
      </c>
      <c r="BH5" s="29">
        <v>31</v>
      </c>
      <c r="BI5" s="29" t="s">
        <v>50</v>
      </c>
    </row>
    <row r="6" spans="1:61" ht="22.5" customHeight="1" thickBot="1" x14ac:dyDescent="0.3">
      <c r="J6" s="116"/>
      <c r="K6" s="116"/>
      <c r="L6" s="116"/>
      <c r="M6" s="116"/>
      <c r="N6" s="116"/>
      <c r="O6" s="116"/>
      <c r="P6" s="116"/>
      <c r="Q6" s="119"/>
      <c r="R6" s="119"/>
      <c r="S6" s="119"/>
      <c r="T6" s="119"/>
      <c r="U6" s="119"/>
      <c r="V6" s="119"/>
      <c r="W6" s="119"/>
      <c r="X6" s="113" t="s">
        <v>31</v>
      </c>
      <c r="Y6" s="113"/>
      <c r="Z6" s="113"/>
      <c r="AA6" s="113"/>
      <c r="AB6" s="113"/>
      <c r="AC6" s="113"/>
      <c r="AD6" s="113"/>
      <c r="AE6" s="110">
        <f>Total_Days_Worked</f>
        <v>0</v>
      </c>
      <c r="AF6" s="110"/>
      <c r="AG6" s="110"/>
      <c r="AH6" s="110"/>
      <c r="AI6" s="110"/>
      <c r="AJ6" s="110"/>
      <c r="AK6" s="110"/>
      <c r="AL6" s="110"/>
      <c r="AM6" s="111"/>
      <c r="AN6" s="55"/>
      <c r="AO6" s="56"/>
      <c r="AP6" s="41"/>
      <c r="AQ6" s="56"/>
      <c r="AR6" s="41"/>
      <c r="AS6" s="56"/>
      <c r="AT6" s="41"/>
      <c r="AU6" s="56"/>
      <c r="AV6" s="41"/>
      <c r="AW6" s="56"/>
      <c r="AX6" s="41"/>
      <c r="AY6" s="56"/>
      <c r="AZ6" s="41"/>
      <c r="BA6" s="42"/>
      <c r="BF6" s="29" t="s">
        <v>65</v>
      </c>
      <c r="BG6" s="29" t="s">
        <v>66</v>
      </c>
      <c r="BH6" s="29">
        <v>31</v>
      </c>
      <c r="BI6" s="29" t="s">
        <v>51</v>
      </c>
    </row>
    <row r="7" spans="1:61" ht="22.5" customHeight="1" thickBot="1" x14ac:dyDescent="0.25">
      <c r="I7" s="23" t="s">
        <v>53</v>
      </c>
      <c r="J7" s="28" t="str">
        <f>IF(I7="Su","M",IF(I7="M","T",IF(I7="T","W",IF(I7="W","Th",IF(I7="Th","F",IF(I7="F","S","Su"))))))</f>
        <v>M</v>
      </c>
      <c r="K7" s="28" t="str">
        <f t="shared" ref="K7:AM7" si="0">IF(J7="Su","M",IF(J7="M","T",IF(J7="T","W",IF(J7="W","Th",IF(J7="Th","F",IF(J7="F","S","Su"))))))</f>
        <v>T</v>
      </c>
      <c r="L7" s="28" t="str">
        <f t="shared" si="0"/>
        <v>W</v>
      </c>
      <c r="M7" s="28" t="str">
        <f t="shared" si="0"/>
        <v>Th</v>
      </c>
      <c r="N7" s="28" t="str">
        <f t="shared" si="0"/>
        <v>F</v>
      </c>
      <c r="O7" s="28" t="str">
        <f t="shared" si="0"/>
        <v>S</v>
      </c>
      <c r="P7" s="28" t="str">
        <f t="shared" si="0"/>
        <v>Su</v>
      </c>
      <c r="Q7" s="28" t="str">
        <f t="shared" si="0"/>
        <v>M</v>
      </c>
      <c r="R7" s="28" t="str">
        <f t="shared" si="0"/>
        <v>T</v>
      </c>
      <c r="S7" s="28" t="str">
        <f t="shared" si="0"/>
        <v>W</v>
      </c>
      <c r="T7" s="28" t="str">
        <f t="shared" si="0"/>
        <v>Th</v>
      </c>
      <c r="U7" s="28" t="str">
        <f t="shared" si="0"/>
        <v>F</v>
      </c>
      <c r="V7" s="28" t="str">
        <f t="shared" si="0"/>
        <v>S</v>
      </c>
      <c r="W7" s="28" t="str">
        <f t="shared" si="0"/>
        <v>Su</v>
      </c>
      <c r="X7" s="28" t="str">
        <f t="shared" si="0"/>
        <v>M</v>
      </c>
      <c r="Y7" s="28" t="str">
        <f t="shared" si="0"/>
        <v>T</v>
      </c>
      <c r="Z7" s="28" t="str">
        <f t="shared" si="0"/>
        <v>W</v>
      </c>
      <c r="AA7" s="28" t="str">
        <f t="shared" si="0"/>
        <v>Th</v>
      </c>
      <c r="AB7" s="28" t="str">
        <f t="shared" si="0"/>
        <v>F</v>
      </c>
      <c r="AC7" s="28" t="str">
        <f t="shared" si="0"/>
        <v>S</v>
      </c>
      <c r="AD7" s="28" t="str">
        <f t="shared" si="0"/>
        <v>Su</v>
      </c>
      <c r="AE7" s="28" t="str">
        <f t="shared" si="0"/>
        <v>M</v>
      </c>
      <c r="AF7" s="28" t="str">
        <f t="shared" si="0"/>
        <v>T</v>
      </c>
      <c r="AG7" s="28" t="str">
        <f t="shared" si="0"/>
        <v>W</v>
      </c>
      <c r="AH7" s="28" t="str">
        <f t="shared" si="0"/>
        <v>Th</v>
      </c>
      <c r="AI7" s="28" t="str">
        <f t="shared" si="0"/>
        <v>F</v>
      </c>
      <c r="AJ7" s="28" t="str">
        <f t="shared" si="0"/>
        <v>S</v>
      </c>
      <c r="AK7" s="28" t="str">
        <f t="shared" si="0"/>
        <v>Su</v>
      </c>
      <c r="AL7" s="28" t="str">
        <f t="shared" si="0"/>
        <v>M</v>
      </c>
      <c r="AM7" s="28" t="str">
        <f t="shared" si="0"/>
        <v>T</v>
      </c>
      <c r="AN7" s="55"/>
      <c r="AO7" s="56"/>
      <c r="AP7" s="41"/>
      <c r="AQ7" s="56"/>
      <c r="AR7" s="41"/>
      <c r="AS7" s="56"/>
      <c r="AT7" s="41"/>
      <c r="AU7" s="56"/>
      <c r="AV7" s="41"/>
      <c r="AW7" s="56"/>
      <c r="AX7" s="41"/>
      <c r="AY7" s="56"/>
      <c r="AZ7" s="41"/>
      <c r="BA7" s="42"/>
      <c r="BF7" s="29" t="s">
        <v>66</v>
      </c>
      <c r="BG7" s="29" t="s">
        <v>65</v>
      </c>
      <c r="BH7" s="29">
        <v>30</v>
      </c>
      <c r="BI7" s="29" t="s">
        <v>52</v>
      </c>
    </row>
    <row r="8" spans="1:61" ht="23.1" customHeight="1" thickBot="1" x14ac:dyDescent="0.3">
      <c r="B8" s="90" t="s">
        <v>1</v>
      </c>
      <c r="C8" s="91"/>
      <c r="D8" s="91"/>
      <c r="E8" s="91"/>
      <c r="F8" s="91"/>
      <c r="G8" s="91"/>
      <c r="H8" s="92"/>
      <c r="I8" s="16">
        <v>1</v>
      </c>
      <c r="J8" s="17">
        <v>2</v>
      </c>
      <c r="K8" s="16">
        <v>3</v>
      </c>
      <c r="L8" s="17">
        <v>4</v>
      </c>
      <c r="M8" s="16">
        <v>5</v>
      </c>
      <c r="N8" s="17">
        <v>6</v>
      </c>
      <c r="O8" s="16">
        <v>7</v>
      </c>
      <c r="P8" s="17">
        <v>8</v>
      </c>
      <c r="Q8" s="16">
        <v>9</v>
      </c>
      <c r="R8" s="17">
        <v>10</v>
      </c>
      <c r="S8" s="16">
        <v>11</v>
      </c>
      <c r="T8" s="17">
        <v>12</v>
      </c>
      <c r="U8" s="16">
        <v>13</v>
      </c>
      <c r="V8" s="17">
        <v>14</v>
      </c>
      <c r="W8" s="16">
        <v>15</v>
      </c>
      <c r="X8" s="17">
        <v>16</v>
      </c>
      <c r="Y8" s="16">
        <v>17</v>
      </c>
      <c r="Z8" s="17">
        <v>18</v>
      </c>
      <c r="AA8" s="16">
        <v>19</v>
      </c>
      <c r="AB8" s="17">
        <v>20</v>
      </c>
      <c r="AC8" s="16">
        <v>21</v>
      </c>
      <c r="AD8" s="17">
        <v>22</v>
      </c>
      <c r="AE8" s="16">
        <v>23</v>
      </c>
      <c r="AF8" s="17">
        <v>24</v>
      </c>
      <c r="AG8" s="16">
        <v>25</v>
      </c>
      <c r="AH8" s="17">
        <v>26</v>
      </c>
      <c r="AI8" s="16">
        <v>27</v>
      </c>
      <c r="AJ8" s="17">
        <v>28</v>
      </c>
      <c r="AK8" s="16">
        <f>IF(ISBLANK($Q3),29,IF(VLOOKUP($Q3,$BG1:$BH12,2)&gt;=29,29,""))</f>
        <v>29</v>
      </c>
      <c r="AL8" s="16">
        <f>IF(ISBLANK($Q3),30,IF(VLOOKUP($Q3,$BG1:$BH12,2)&gt;=30,30,""))</f>
        <v>30</v>
      </c>
      <c r="AM8" s="16">
        <f>IF(ISBLANK($Q3),31,IF(VLOOKUP($Q3,$BG1:$BH12,2)=31,31,""))</f>
        <v>31</v>
      </c>
      <c r="AN8" s="57"/>
      <c r="AO8" s="58"/>
      <c r="AP8" s="43"/>
      <c r="AQ8" s="58"/>
      <c r="AR8" s="43"/>
      <c r="AS8" s="58"/>
      <c r="AT8" s="43"/>
      <c r="AU8" s="58"/>
      <c r="AV8" s="43"/>
      <c r="AW8" s="58"/>
      <c r="AX8" s="43"/>
      <c r="AY8" s="58"/>
      <c r="AZ8" s="43"/>
      <c r="BA8" s="44"/>
      <c r="BF8" s="29" t="s">
        <v>67</v>
      </c>
      <c r="BG8" s="29" t="s">
        <v>62</v>
      </c>
      <c r="BH8" s="29">
        <v>31</v>
      </c>
      <c r="BI8" s="29"/>
    </row>
    <row r="9" spans="1:61" ht="23.1" customHeight="1" x14ac:dyDescent="0.3">
      <c r="A9" s="1">
        <v>1</v>
      </c>
      <c r="B9" s="80"/>
      <c r="C9" s="81"/>
      <c r="D9" s="81"/>
      <c r="E9" s="81"/>
      <c r="F9" s="81"/>
      <c r="G9" s="81"/>
      <c r="H9" s="82"/>
      <c r="I9" s="13"/>
      <c r="J9" s="25"/>
      <c r="K9" s="13"/>
      <c r="L9" s="13"/>
      <c r="M9" s="13"/>
      <c r="N9" s="13"/>
      <c r="O9" s="13"/>
      <c r="P9" s="13"/>
      <c r="Q9" s="13"/>
      <c r="R9" s="13"/>
      <c r="S9" s="13"/>
      <c r="T9" s="13"/>
      <c r="U9" s="25"/>
      <c r="V9" s="25"/>
      <c r="W9" s="25"/>
      <c r="X9" s="25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9"/>
      <c r="AO9" s="50"/>
      <c r="AP9" s="75">
        <f t="shared" ref="AP9:AP33" si="1">2*(COUNTIF(I9:AM9,"X")+COUNTIF(I9:AM9,"2"))+COUNTIF(I9:AM9,"/")+COUNTIF(I9:AM9,"\")+COUNTIF(I9:AM9,"1")-AT9-AX9</f>
        <v>0</v>
      </c>
      <c r="AQ9" s="76"/>
      <c r="AR9" s="45">
        <f t="shared" ref="AR9:AR33" si="2">AP9*AN9</f>
        <v>0</v>
      </c>
      <c r="AS9" s="97"/>
      <c r="AT9" s="102">
        <f t="shared" ref="AT9:AT33" si="3">2*(COUNTIFS(I9:AM9,"X", I$7:AM$7,"S")+COUNTIFS(I9:AM9,"2", I$7:AM$7,"=S"))+COUNTIFS(I9:AM9,"/", I$7:AM$7,"S")+COUNTIFS(I9:AM9,"\", I$7:AM$7,"S")+COUNTIFS(I9:AM9,"1", I$7:AM$7,"S")</f>
        <v>0</v>
      </c>
      <c r="AU9" s="103"/>
      <c r="AV9" s="45">
        <f t="shared" ref="AV9:AV33" si="4">AN9*AT9</f>
        <v>0</v>
      </c>
      <c r="AW9" s="97"/>
      <c r="AX9" s="102">
        <f t="shared" ref="AX9:AX33" si="5">2*(COUNTIFS(I9:AM9,"X", I$7:AM$7,"Su")+COUNTIFS(I9:AM9,"2", I$7:AM$7,"=Su"))+COUNTIFS(I9:AM9,"/", I$7:AM$7,"Su")+COUNTIFS(I9:AM9,"\", I$7:AM$7,"Su")+COUNTIFS(I9:AM9,"1", I$7:AM$7,"Su")</f>
        <v>0</v>
      </c>
      <c r="AY9" s="103"/>
      <c r="AZ9" s="45">
        <f t="shared" ref="AZ9:AZ33" si="6">AX9*AN9</f>
        <v>0</v>
      </c>
      <c r="BA9" s="46"/>
      <c r="BF9" s="29" t="s">
        <v>68</v>
      </c>
      <c r="BG9" s="29" t="s">
        <v>64</v>
      </c>
      <c r="BH9" s="29">
        <v>31</v>
      </c>
      <c r="BI9" s="29"/>
    </row>
    <row r="10" spans="1:61" ht="23.1" customHeight="1" x14ac:dyDescent="0.3">
      <c r="A10" s="1">
        <v>2</v>
      </c>
      <c r="B10" s="80"/>
      <c r="C10" s="81"/>
      <c r="D10" s="81"/>
      <c r="E10" s="81"/>
      <c r="F10" s="81"/>
      <c r="G10" s="81"/>
      <c r="H10" s="82"/>
      <c r="I10" s="13"/>
      <c r="J10" s="2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5"/>
      <c r="V10" s="25"/>
      <c r="W10" s="25"/>
      <c r="X10" s="25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51"/>
      <c r="AO10" s="52"/>
      <c r="AP10" s="75">
        <f t="shared" si="1"/>
        <v>0</v>
      </c>
      <c r="AQ10" s="76"/>
      <c r="AR10" s="45">
        <f t="shared" si="2"/>
        <v>0</v>
      </c>
      <c r="AS10" s="97"/>
      <c r="AT10" s="102">
        <f t="shared" si="3"/>
        <v>0</v>
      </c>
      <c r="AU10" s="103"/>
      <c r="AV10" s="45">
        <f t="shared" si="4"/>
        <v>0</v>
      </c>
      <c r="AW10" s="97"/>
      <c r="AX10" s="102">
        <f t="shared" si="5"/>
        <v>0</v>
      </c>
      <c r="AY10" s="103"/>
      <c r="AZ10" s="45">
        <f t="shared" si="6"/>
        <v>0</v>
      </c>
      <c r="BA10" s="46"/>
      <c r="BF10" s="29" t="s">
        <v>69</v>
      </c>
      <c r="BG10" s="29" t="s">
        <v>70</v>
      </c>
      <c r="BH10" s="29">
        <v>30</v>
      </c>
      <c r="BI10" s="29"/>
    </row>
    <row r="11" spans="1:61" ht="23.1" customHeight="1" x14ac:dyDescent="0.3">
      <c r="A11" s="1">
        <v>3</v>
      </c>
      <c r="B11" s="80"/>
      <c r="C11" s="81"/>
      <c r="D11" s="81"/>
      <c r="E11" s="81"/>
      <c r="F11" s="81"/>
      <c r="G11" s="81"/>
      <c r="H11" s="82"/>
      <c r="I11" s="13"/>
      <c r="J11" s="2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5"/>
      <c r="V11" s="25"/>
      <c r="W11" s="25"/>
      <c r="X11" s="25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51"/>
      <c r="AO11" s="52"/>
      <c r="AP11" s="75">
        <f t="shared" si="1"/>
        <v>0</v>
      </c>
      <c r="AQ11" s="76"/>
      <c r="AR11" s="45">
        <f t="shared" si="2"/>
        <v>0</v>
      </c>
      <c r="AS11" s="97"/>
      <c r="AT11" s="102">
        <f t="shared" si="3"/>
        <v>0</v>
      </c>
      <c r="AU11" s="103"/>
      <c r="AV11" s="45">
        <f t="shared" si="4"/>
        <v>0</v>
      </c>
      <c r="AW11" s="97"/>
      <c r="AX11" s="102">
        <f t="shared" si="5"/>
        <v>0</v>
      </c>
      <c r="AY11" s="103"/>
      <c r="AZ11" s="45">
        <f t="shared" si="6"/>
        <v>0</v>
      </c>
      <c r="BA11" s="46"/>
      <c r="BF11" s="29" t="s">
        <v>70</v>
      </c>
      <c r="BG11" s="29" t="s">
        <v>69</v>
      </c>
      <c r="BH11" s="29">
        <v>31</v>
      </c>
      <c r="BI11" s="29"/>
    </row>
    <row r="12" spans="1:61" ht="23.1" customHeight="1" x14ac:dyDescent="0.3">
      <c r="A12" s="1">
        <v>4</v>
      </c>
      <c r="B12" s="80"/>
      <c r="C12" s="81"/>
      <c r="D12" s="81"/>
      <c r="E12" s="81"/>
      <c r="F12" s="81"/>
      <c r="G12" s="81"/>
      <c r="H12" s="82"/>
      <c r="I12" s="24"/>
      <c r="J12" s="2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51"/>
      <c r="AO12" s="52"/>
      <c r="AP12" s="75">
        <f t="shared" si="1"/>
        <v>0</v>
      </c>
      <c r="AQ12" s="76"/>
      <c r="AR12" s="45">
        <f t="shared" si="2"/>
        <v>0</v>
      </c>
      <c r="AS12" s="97"/>
      <c r="AT12" s="102">
        <f t="shared" si="3"/>
        <v>0</v>
      </c>
      <c r="AU12" s="103"/>
      <c r="AV12" s="45">
        <f t="shared" si="4"/>
        <v>0</v>
      </c>
      <c r="AW12" s="97"/>
      <c r="AX12" s="102">
        <f t="shared" si="5"/>
        <v>0</v>
      </c>
      <c r="AY12" s="103"/>
      <c r="AZ12" s="45">
        <f t="shared" si="6"/>
        <v>0</v>
      </c>
      <c r="BA12" s="46"/>
      <c r="BF12" s="29" t="s">
        <v>71</v>
      </c>
      <c r="BG12" s="29" t="s">
        <v>68</v>
      </c>
      <c r="BH12" s="29">
        <v>30</v>
      </c>
      <c r="BI12" s="29"/>
    </row>
    <row r="13" spans="1:61" ht="23.1" customHeight="1" x14ac:dyDescent="0.3">
      <c r="A13" s="1">
        <v>5</v>
      </c>
      <c r="B13" s="80"/>
      <c r="C13" s="81"/>
      <c r="D13" s="81"/>
      <c r="E13" s="81"/>
      <c r="F13" s="81"/>
      <c r="G13" s="81"/>
      <c r="H13" s="82"/>
      <c r="I13" s="24"/>
      <c r="J13" s="25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51"/>
      <c r="AO13" s="52"/>
      <c r="AP13" s="75">
        <f t="shared" si="1"/>
        <v>0</v>
      </c>
      <c r="AQ13" s="76"/>
      <c r="AR13" s="45">
        <f t="shared" si="2"/>
        <v>0</v>
      </c>
      <c r="AS13" s="97"/>
      <c r="AT13" s="102">
        <f t="shared" si="3"/>
        <v>0</v>
      </c>
      <c r="AU13" s="103"/>
      <c r="AV13" s="45">
        <f t="shared" si="4"/>
        <v>0</v>
      </c>
      <c r="AW13" s="97"/>
      <c r="AX13" s="102">
        <f t="shared" si="5"/>
        <v>0</v>
      </c>
      <c r="AY13" s="103"/>
      <c r="AZ13" s="45">
        <f t="shared" si="6"/>
        <v>0</v>
      </c>
      <c r="BA13" s="46"/>
    </row>
    <row r="14" spans="1:61" ht="23.1" customHeight="1" x14ac:dyDescent="0.3">
      <c r="A14" s="1">
        <v>6</v>
      </c>
      <c r="B14" s="80"/>
      <c r="C14" s="81"/>
      <c r="D14" s="81"/>
      <c r="E14" s="81"/>
      <c r="F14" s="81"/>
      <c r="G14" s="81"/>
      <c r="H14" s="82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51"/>
      <c r="AO14" s="52"/>
      <c r="AP14" s="75">
        <f t="shared" si="1"/>
        <v>0</v>
      </c>
      <c r="AQ14" s="76"/>
      <c r="AR14" s="45">
        <f t="shared" si="2"/>
        <v>0</v>
      </c>
      <c r="AS14" s="97"/>
      <c r="AT14" s="102">
        <f t="shared" si="3"/>
        <v>0</v>
      </c>
      <c r="AU14" s="103"/>
      <c r="AV14" s="45">
        <f t="shared" si="4"/>
        <v>0</v>
      </c>
      <c r="AW14" s="97"/>
      <c r="AX14" s="102">
        <f t="shared" si="5"/>
        <v>0</v>
      </c>
      <c r="AY14" s="103"/>
      <c r="AZ14" s="45">
        <f t="shared" si="6"/>
        <v>0</v>
      </c>
      <c r="BA14" s="46"/>
    </row>
    <row r="15" spans="1:61" ht="23.1" customHeight="1" x14ac:dyDescent="0.3">
      <c r="A15" s="1">
        <v>7</v>
      </c>
      <c r="B15" s="80"/>
      <c r="C15" s="81"/>
      <c r="D15" s="81"/>
      <c r="E15" s="81"/>
      <c r="F15" s="81"/>
      <c r="G15" s="81"/>
      <c r="H15" s="82"/>
      <c r="I15" s="24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51"/>
      <c r="AO15" s="52"/>
      <c r="AP15" s="75">
        <f t="shared" si="1"/>
        <v>0</v>
      </c>
      <c r="AQ15" s="76"/>
      <c r="AR15" s="45">
        <f t="shared" si="2"/>
        <v>0</v>
      </c>
      <c r="AS15" s="97"/>
      <c r="AT15" s="102">
        <f t="shared" si="3"/>
        <v>0</v>
      </c>
      <c r="AU15" s="103"/>
      <c r="AV15" s="45">
        <f t="shared" si="4"/>
        <v>0</v>
      </c>
      <c r="AW15" s="97"/>
      <c r="AX15" s="102">
        <f t="shared" si="5"/>
        <v>0</v>
      </c>
      <c r="AY15" s="103"/>
      <c r="AZ15" s="45">
        <f t="shared" si="6"/>
        <v>0</v>
      </c>
      <c r="BA15" s="46"/>
    </row>
    <row r="16" spans="1:61" ht="23.1" customHeight="1" x14ac:dyDescent="0.25">
      <c r="A16" s="1">
        <v>8</v>
      </c>
      <c r="B16" s="80"/>
      <c r="C16" s="81"/>
      <c r="D16" s="81"/>
      <c r="E16" s="81"/>
      <c r="F16" s="81"/>
      <c r="G16" s="81"/>
      <c r="H16" s="8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51"/>
      <c r="AO16" s="52"/>
      <c r="AP16" s="75">
        <f t="shared" si="1"/>
        <v>0</v>
      </c>
      <c r="AQ16" s="76"/>
      <c r="AR16" s="45">
        <f t="shared" si="2"/>
        <v>0</v>
      </c>
      <c r="AS16" s="97"/>
      <c r="AT16" s="102">
        <f t="shared" si="3"/>
        <v>0</v>
      </c>
      <c r="AU16" s="103"/>
      <c r="AV16" s="45">
        <f t="shared" si="4"/>
        <v>0</v>
      </c>
      <c r="AW16" s="97"/>
      <c r="AX16" s="102">
        <f t="shared" si="5"/>
        <v>0</v>
      </c>
      <c r="AY16" s="103"/>
      <c r="AZ16" s="45">
        <f t="shared" si="6"/>
        <v>0</v>
      </c>
      <c r="BA16" s="46"/>
    </row>
    <row r="17" spans="1:53" ht="23.1" customHeight="1" x14ac:dyDescent="0.3">
      <c r="A17" s="1">
        <v>9</v>
      </c>
      <c r="B17" s="80"/>
      <c r="C17" s="81"/>
      <c r="D17" s="81"/>
      <c r="E17" s="81"/>
      <c r="F17" s="81"/>
      <c r="G17" s="81"/>
      <c r="H17" s="82"/>
      <c r="I17" s="24"/>
      <c r="J17" s="25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51"/>
      <c r="AO17" s="52"/>
      <c r="AP17" s="75">
        <f t="shared" si="1"/>
        <v>0</v>
      </c>
      <c r="AQ17" s="76"/>
      <c r="AR17" s="45">
        <f t="shared" si="2"/>
        <v>0</v>
      </c>
      <c r="AS17" s="97"/>
      <c r="AT17" s="102">
        <f t="shared" si="3"/>
        <v>0</v>
      </c>
      <c r="AU17" s="103"/>
      <c r="AV17" s="45">
        <f t="shared" si="4"/>
        <v>0</v>
      </c>
      <c r="AW17" s="97"/>
      <c r="AX17" s="102">
        <f t="shared" si="5"/>
        <v>0</v>
      </c>
      <c r="AY17" s="103"/>
      <c r="AZ17" s="45">
        <f t="shared" si="6"/>
        <v>0</v>
      </c>
      <c r="BA17" s="46"/>
    </row>
    <row r="18" spans="1:53" ht="23.1" customHeight="1" x14ac:dyDescent="0.3">
      <c r="A18" s="1">
        <v>10</v>
      </c>
      <c r="B18" s="80"/>
      <c r="C18" s="81"/>
      <c r="D18" s="81"/>
      <c r="E18" s="81"/>
      <c r="F18" s="81"/>
      <c r="G18" s="81"/>
      <c r="H18" s="82"/>
      <c r="I18" s="24"/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51"/>
      <c r="AO18" s="52"/>
      <c r="AP18" s="75">
        <f t="shared" si="1"/>
        <v>0</v>
      </c>
      <c r="AQ18" s="76"/>
      <c r="AR18" s="45">
        <f t="shared" si="2"/>
        <v>0</v>
      </c>
      <c r="AS18" s="97"/>
      <c r="AT18" s="102">
        <f t="shared" si="3"/>
        <v>0</v>
      </c>
      <c r="AU18" s="103"/>
      <c r="AV18" s="45">
        <f t="shared" si="4"/>
        <v>0</v>
      </c>
      <c r="AW18" s="97"/>
      <c r="AX18" s="102">
        <f t="shared" si="5"/>
        <v>0</v>
      </c>
      <c r="AY18" s="103"/>
      <c r="AZ18" s="45">
        <f t="shared" si="6"/>
        <v>0</v>
      </c>
      <c r="BA18" s="46"/>
    </row>
    <row r="19" spans="1:53" ht="23.1" customHeight="1" x14ac:dyDescent="0.3">
      <c r="A19" s="1">
        <v>11</v>
      </c>
      <c r="B19" s="80"/>
      <c r="C19" s="81"/>
      <c r="D19" s="81"/>
      <c r="E19" s="81"/>
      <c r="F19" s="81"/>
      <c r="G19" s="81"/>
      <c r="H19" s="82"/>
      <c r="I19" s="24"/>
      <c r="J19" s="2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51"/>
      <c r="AO19" s="52"/>
      <c r="AP19" s="75">
        <f t="shared" si="1"/>
        <v>0</v>
      </c>
      <c r="AQ19" s="76"/>
      <c r="AR19" s="45">
        <f t="shared" si="2"/>
        <v>0</v>
      </c>
      <c r="AS19" s="97"/>
      <c r="AT19" s="102">
        <f t="shared" si="3"/>
        <v>0</v>
      </c>
      <c r="AU19" s="103"/>
      <c r="AV19" s="45">
        <f t="shared" si="4"/>
        <v>0</v>
      </c>
      <c r="AW19" s="97"/>
      <c r="AX19" s="102">
        <f t="shared" si="5"/>
        <v>0</v>
      </c>
      <c r="AY19" s="103"/>
      <c r="AZ19" s="45">
        <f t="shared" si="6"/>
        <v>0</v>
      </c>
      <c r="BA19" s="46"/>
    </row>
    <row r="20" spans="1:53" ht="23.1" customHeight="1" x14ac:dyDescent="0.25">
      <c r="A20" s="1">
        <v>12</v>
      </c>
      <c r="B20" s="80"/>
      <c r="C20" s="81"/>
      <c r="D20" s="81"/>
      <c r="E20" s="81"/>
      <c r="F20" s="81"/>
      <c r="G20" s="81"/>
      <c r="H20" s="82"/>
      <c r="I20" s="1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5"/>
      <c r="AN20" s="49"/>
      <c r="AO20" s="50"/>
      <c r="AP20" s="75">
        <f t="shared" si="1"/>
        <v>0</v>
      </c>
      <c r="AQ20" s="76"/>
      <c r="AR20" s="45">
        <f t="shared" si="2"/>
        <v>0</v>
      </c>
      <c r="AS20" s="97"/>
      <c r="AT20" s="102">
        <f t="shared" si="3"/>
        <v>0</v>
      </c>
      <c r="AU20" s="103"/>
      <c r="AV20" s="45">
        <f t="shared" si="4"/>
        <v>0</v>
      </c>
      <c r="AW20" s="97"/>
      <c r="AX20" s="102">
        <f t="shared" si="5"/>
        <v>0</v>
      </c>
      <c r="AY20" s="103"/>
      <c r="AZ20" s="45">
        <f t="shared" si="6"/>
        <v>0</v>
      </c>
      <c r="BA20" s="46"/>
    </row>
    <row r="21" spans="1:53" ht="23.1" customHeight="1" x14ac:dyDescent="0.25">
      <c r="A21" s="1">
        <v>13</v>
      </c>
      <c r="B21" s="80"/>
      <c r="C21" s="81"/>
      <c r="D21" s="81"/>
      <c r="E21" s="81"/>
      <c r="F21" s="81"/>
      <c r="G21" s="81"/>
      <c r="H21" s="82"/>
      <c r="I21" s="1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5"/>
      <c r="AN21" s="49"/>
      <c r="AO21" s="50"/>
      <c r="AP21" s="75">
        <f t="shared" si="1"/>
        <v>0</v>
      </c>
      <c r="AQ21" s="76"/>
      <c r="AR21" s="45">
        <f t="shared" si="2"/>
        <v>0</v>
      </c>
      <c r="AS21" s="97"/>
      <c r="AT21" s="102">
        <f t="shared" si="3"/>
        <v>0</v>
      </c>
      <c r="AU21" s="103"/>
      <c r="AV21" s="45">
        <f t="shared" si="4"/>
        <v>0</v>
      </c>
      <c r="AW21" s="97"/>
      <c r="AX21" s="102">
        <f t="shared" si="5"/>
        <v>0</v>
      </c>
      <c r="AY21" s="103"/>
      <c r="AZ21" s="45">
        <f t="shared" si="6"/>
        <v>0</v>
      </c>
      <c r="BA21" s="46"/>
    </row>
    <row r="22" spans="1:53" ht="23.1" customHeight="1" x14ac:dyDescent="0.25">
      <c r="A22" s="1">
        <v>14</v>
      </c>
      <c r="B22" s="80"/>
      <c r="C22" s="81"/>
      <c r="D22" s="81"/>
      <c r="E22" s="81"/>
      <c r="F22" s="81"/>
      <c r="G22" s="81"/>
      <c r="H22" s="82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5"/>
      <c r="AN22" s="49"/>
      <c r="AO22" s="50"/>
      <c r="AP22" s="75">
        <f t="shared" si="1"/>
        <v>0</v>
      </c>
      <c r="AQ22" s="76"/>
      <c r="AR22" s="45">
        <f t="shared" si="2"/>
        <v>0</v>
      </c>
      <c r="AS22" s="97"/>
      <c r="AT22" s="102">
        <f t="shared" si="3"/>
        <v>0</v>
      </c>
      <c r="AU22" s="103"/>
      <c r="AV22" s="45">
        <f t="shared" si="4"/>
        <v>0</v>
      </c>
      <c r="AW22" s="97"/>
      <c r="AX22" s="102">
        <f t="shared" si="5"/>
        <v>0</v>
      </c>
      <c r="AY22" s="103"/>
      <c r="AZ22" s="45">
        <f t="shared" si="6"/>
        <v>0</v>
      </c>
      <c r="BA22" s="46"/>
    </row>
    <row r="23" spans="1:53" ht="23.1" customHeight="1" x14ac:dyDescent="0.25">
      <c r="A23" s="1">
        <v>15</v>
      </c>
      <c r="B23" s="80"/>
      <c r="C23" s="81"/>
      <c r="D23" s="81"/>
      <c r="E23" s="81"/>
      <c r="F23" s="81"/>
      <c r="G23" s="81"/>
      <c r="H23" s="82"/>
      <c r="I23" s="1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5"/>
      <c r="AN23" s="49"/>
      <c r="AO23" s="50"/>
      <c r="AP23" s="75">
        <f t="shared" si="1"/>
        <v>0</v>
      </c>
      <c r="AQ23" s="76"/>
      <c r="AR23" s="45">
        <f t="shared" si="2"/>
        <v>0</v>
      </c>
      <c r="AS23" s="97"/>
      <c r="AT23" s="102">
        <f t="shared" si="3"/>
        <v>0</v>
      </c>
      <c r="AU23" s="103"/>
      <c r="AV23" s="45">
        <f t="shared" si="4"/>
        <v>0</v>
      </c>
      <c r="AW23" s="97"/>
      <c r="AX23" s="102">
        <f t="shared" si="5"/>
        <v>0</v>
      </c>
      <c r="AY23" s="103"/>
      <c r="AZ23" s="45">
        <f t="shared" si="6"/>
        <v>0</v>
      </c>
      <c r="BA23" s="46"/>
    </row>
    <row r="24" spans="1:53" ht="23.1" customHeight="1" x14ac:dyDescent="0.25">
      <c r="A24" s="1">
        <v>16</v>
      </c>
      <c r="B24" s="80"/>
      <c r="C24" s="81"/>
      <c r="D24" s="81"/>
      <c r="E24" s="81"/>
      <c r="F24" s="81"/>
      <c r="G24" s="81"/>
      <c r="H24" s="82"/>
      <c r="I24" s="1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5"/>
      <c r="AN24" s="49"/>
      <c r="AO24" s="50"/>
      <c r="AP24" s="75">
        <f t="shared" si="1"/>
        <v>0</v>
      </c>
      <c r="AQ24" s="76"/>
      <c r="AR24" s="45">
        <f t="shared" si="2"/>
        <v>0</v>
      </c>
      <c r="AS24" s="97"/>
      <c r="AT24" s="102">
        <f t="shared" si="3"/>
        <v>0</v>
      </c>
      <c r="AU24" s="103"/>
      <c r="AV24" s="45">
        <f t="shared" si="4"/>
        <v>0</v>
      </c>
      <c r="AW24" s="97"/>
      <c r="AX24" s="102">
        <f t="shared" si="5"/>
        <v>0</v>
      </c>
      <c r="AY24" s="103"/>
      <c r="AZ24" s="45">
        <f t="shared" si="6"/>
        <v>0</v>
      </c>
      <c r="BA24" s="46"/>
    </row>
    <row r="25" spans="1:53" ht="23.1" customHeight="1" x14ac:dyDescent="0.25">
      <c r="A25" s="1">
        <v>17</v>
      </c>
      <c r="B25" s="80"/>
      <c r="C25" s="81"/>
      <c r="D25" s="81"/>
      <c r="E25" s="81"/>
      <c r="F25" s="81"/>
      <c r="G25" s="81"/>
      <c r="H25" s="82"/>
      <c r="I25" s="1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5"/>
      <c r="AN25" s="49"/>
      <c r="AO25" s="50"/>
      <c r="AP25" s="75">
        <f t="shared" si="1"/>
        <v>0</v>
      </c>
      <c r="AQ25" s="76"/>
      <c r="AR25" s="45">
        <f t="shared" si="2"/>
        <v>0</v>
      </c>
      <c r="AS25" s="97"/>
      <c r="AT25" s="102">
        <f t="shared" si="3"/>
        <v>0</v>
      </c>
      <c r="AU25" s="103"/>
      <c r="AV25" s="45">
        <f t="shared" si="4"/>
        <v>0</v>
      </c>
      <c r="AW25" s="97"/>
      <c r="AX25" s="102">
        <f t="shared" si="5"/>
        <v>0</v>
      </c>
      <c r="AY25" s="103"/>
      <c r="AZ25" s="45">
        <f t="shared" si="6"/>
        <v>0</v>
      </c>
      <c r="BA25" s="46"/>
    </row>
    <row r="26" spans="1:53" ht="23.1" customHeight="1" x14ac:dyDescent="0.25">
      <c r="A26" s="1">
        <v>18</v>
      </c>
      <c r="B26" s="80"/>
      <c r="C26" s="81"/>
      <c r="D26" s="81"/>
      <c r="E26" s="81"/>
      <c r="F26" s="81"/>
      <c r="G26" s="81"/>
      <c r="H26" s="82"/>
      <c r="I26" s="1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5"/>
      <c r="AN26" s="49"/>
      <c r="AO26" s="50"/>
      <c r="AP26" s="75">
        <f t="shared" si="1"/>
        <v>0</v>
      </c>
      <c r="AQ26" s="76"/>
      <c r="AR26" s="45">
        <f t="shared" si="2"/>
        <v>0</v>
      </c>
      <c r="AS26" s="97"/>
      <c r="AT26" s="102">
        <f t="shared" si="3"/>
        <v>0</v>
      </c>
      <c r="AU26" s="103"/>
      <c r="AV26" s="45">
        <f t="shared" si="4"/>
        <v>0</v>
      </c>
      <c r="AW26" s="97"/>
      <c r="AX26" s="102">
        <f t="shared" si="5"/>
        <v>0</v>
      </c>
      <c r="AY26" s="103"/>
      <c r="AZ26" s="45">
        <f t="shared" si="6"/>
        <v>0</v>
      </c>
      <c r="BA26" s="46"/>
    </row>
    <row r="27" spans="1:53" ht="23.1" customHeight="1" x14ac:dyDescent="0.25">
      <c r="A27" s="1">
        <v>19</v>
      </c>
      <c r="B27" s="80"/>
      <c r="C27" s="81"/>
      <c r="D27" s="81"/>
      <c r="E27" s="81"/>
      <c r="F27" s="81"/>
      <c r="G27" s="81"/>
      <c r="H27" s="82"/>
      <c r="I27" s="1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5"/>
      <c r="AN27" s="49"/>
      <c r="AO27" s="50"/>
      <c r="AP27" s="75">
        <f t="shared" si="1"/>
        <v>0</v>
      </c>
      <c r="AQ27" s="76"/>
      <c r="AR27" s="45">
        <f t="shared" si="2"/>
        <v>0</v>
      </c>
      <c r="AS27" s="97"/>
      <c r="AT27" s="102">
        <f t="shared" si="3"/>
        <v>0</v>
      </c>
      <c r="AU27" s="103"/>
      <c r="AV27" s="45">
        <f t="shared" si="4"/>
        <v>0</v>
      </c>
      <c r="AW27" s="97"/>
      <c r="AX27" s="102">
        <f t="shared" si="5"/>
        <v>0</v>
      </c>
      <c r="AY27" s="103"/>
      <c r="AZ27" s="45">
        <f t="shared" si="6"/>
        <v>0</v>
      </c>
      <c r="BA27" s="46"/>
    </row>
    <row r="28" spans="1:53" ht="23.1" customHeight="1" x14ac:dyDescent="0.25">
      <c r="A28" s="1">
        <v>20</v>
      </c>
      <c r="B28" s="80"/>
      <c r="C28" s="81"/>
      <c r="D28" s="81"/>
      <c r="E28" s="81"/>
      <c r="F28" s="81"/>
      <c r="G28" s="81"/>
      <c r="H28" s="82"/>
      <c r="I28" s="1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5"/>
      <c r="AN28" s="49"/>
      <c r="AO28" s="50"/>
      <c r="AP28" s="75">
        <f t="shared" si="1"/>
        <v>0</v>
      </c>
      <c r="AQ28" s="76"/>
      <c r="AR28" s="45">
        <f t="shared" si="2"/>
        <v>0</v>
      </c>
      <c r="AS28" s="97"/>
      <c r="AT28" s="102">
        <f t="shared" si="3"/>
        <v>0</v>
      </c>
      <c r="AU28" s="103"/>
      <c r="AV28" s="45">
        <f t="shared" si="4"/>
        <v>0</v>
      </c>
      <c r="AW28" s="97"/>
      <c r="AX28" s="102">
        <f t="shared" si="5"/>
        <v>0</v>
      </c>
      <c r="AY28" s="103"/>
      <c r="AZ28" s="45">
        <f t="shared" si="6"/>
        <v>0</v>
      </c>
      <c r="BA28" s="46"/>
    </row>
    <row r="29" spans="1:53" ht="23.1" customHeight="1" x14ac:dyDescent="0.25">
      <c r="A29" s="1">
        <v>21</v>
      </c>
      <c r="B29" s="80"/>
      <c r="C29" s="81"/>
      <c r="D29" s="81"/>
      <c r="E29" s="81"/>
      <c r="F29" s="81"/>
      <c r="G29" s="81"/>
      <c r="H29" s="82"/>
      <c r="I29" s="1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5"/>
      <c r="AN29" s="49"/>
      <c r="AO29" s="50"/>
      <c r="AP29" s="75">
        <f t="shared" si="1"/>
        <v>0</v>
      </c>
      <c r="AQ29" s="76"/>
      <c r="AR29" s="45">
        <f t="shared" si="2"/>
        <v>0</v>
      </c>
      <c r="AS29" s="97"/>
      <c r="AT29" s="102">
        <f t="shared" si="3"/>
        <v>0</v>
      </c>
      <c r="AU29" s="103"/>
      <c r="AV29" s="45">
        <f t="shared" si="4"/>
        <v>0</v>
      </c>
      <c r="AW29" s="97"/>
      <c r="AX29" s="102">
        <f t="shared" si="5"/>
        <v>0</v>
      </c>
      <c r="AY29" s="103"/>
      <c r="AZ29" s="45">
        <f t="shared" si="6"/>
        <v>0</v>
      </c>
      <c r="BA29" s="46"/>
    </row>
    <row r="30" spans="1:53" ht="23.1" customHeight="1" x14ac:dyDescent="0.25">
      <c r="A30" s="1">
        <v>22</v>
      </c>
      <c r="B30" s="80"/>
      <c r="C30" s="81"/>
      <c r="D30" s="81"/>
      <c r="E30" s="81"/>
      <c r="F30" s="81"/>
      <c r="G30" s="81"/>
      <c r="H30" s="82"/>
      <c r="I30" s="1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5"/>
      <c r="AN30" s="49"/>
      <c r="AO30" s="50"/>
      <c r="AP30" s="75">
        <f t="shared" si="1"/>
        <v>0</v>
      </c>
      <c r="AQ30" s="76"/>
      <c r="AR30" s="45">
        <f t="shared" si="2"/>
        <v>0</v>
      </c>
      <c r="AS30" s="97"/>
      <c r="AT30" s="102">
        <f t="shared" si="3"/>
        <v>0</v>
      </c>
      <c r="AU30" s="103"/>
      <c r="AV30" s="45">
        <f t="shared" si="4"/>
        <v>0</v>
      </c>
      <c r="AW30" s="97"/>
      <c r="AX30" s="102">
        <f t="shared" si="5"/>
        <v>0</v>
      </c>
      <c r="AY30" s="103"/>
      <c r="AZ30" s="45">
        <f t="shared" si="6"/>
        <v>0</v>
      </c>
      <c r="BA30" s="46"/>
    </row>
    <row r="31" spans="1:53" ht="23.1" customHeight="1" x14ac:dyDescent="0.25">
      <c r="A31" s="1">
        <v>23</v>
      </c>
      <c r="B31" s="80"/>
      <c r="C31" s="81"/>
      <c r="D31" s="81"/>
      <c r="E31" s="81"/>
      <c r="F31" s="81"/>
      <c r="G31" s="81"/>
      <c r="H31" s="82"/>
      <c r="I31" s="14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5"/>
      <c r="AN31" s="49"/>
      <c r="AO31" s="50"/>
      <c r="AP31" s="75">
        <f t="shared" si="1"/>
        <v>0</v>
      </c>
      <c r="AQ31" s="76"/>
      <c r="AR31" s="45">
        <f t="shared" si="2"/>
        <v>0</v>
      </c>
      <c r="AS31" s="97"/>
      <c r="AT31" s="102">
        <f t="shared" si="3"/>
        <v>0</v>
      </c>
      <c r="AU31" s="103"/>
      <c r="AV31" s="45">
        <f t="shared" si="4"/>
        <v>0</v>
      </c>
      <c r="AW31" s="97"/>
      <c r="AX31" s="102">
        <f t="shared" si="5"/>
        <v>0</v>
      </c>
      <c r="AY31" s="103"/>
      <c r="AZ31" s="45">
        <f t="shared" si="6"/>
        <v>0</v>
      </c>
      <c r="BA31" s="46"/>
    </row>
    <row r="32" spans="1:53" ht="23.1" customHeight="1" x14ac:dyDescent="0.25">
      <c r="A32" s="1">
        <v>24</v>
      </c>
      <c r="B32" s="80"/>
      <c r="C32" s="81"/>
      <c r="D32" s="81"/>
      <c r="E32" s="81"/>
      <c r="F32" s="81"/>
      <c r="G32" s="81"/>
      <c r="H32" s="82"/>
      <c r="I32" s="1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5"/>
      <c r="AN32" s="49"/>
      <c r="AO32" s="50"/>
      <c r="AP32" s="75">
        <f t="shared" si="1"/>
        <v>0</v>
      </c>
      <c r="AQ32" s="76"/>
      <c r="AR32" s="45">
        <f t="shared" si="2"/>
        <v>0</v>
      </c>
      <c r="AS32" s="97"/>
      <c r="AT32" s="102">
        <f t="shared" si="3"/>
        <v>0</v>
      </c>
      <c r="AU32" s="103"/>
      <c r="AV32" s="45">
        <f t="shared" si="4"/>
        <v>0</v>
      </c>
      <c r="AW32" s="97"/>
      <c r="AX32" s="102">
        <f t="shared" si="5"/>
        <v>0</v>
      </c>
      <c r="AY32" s="103"/>
      <c r="AZ32" s="45">
        <f t="shared" si="6"/>
        <v>0</v>
      </c>
      <c r="BA32" s="46"/>
    </row>
    <row r="33" spans="1:55" ht="23.1" customHeight="1" thickBot="1" x14ac:dyDescent="0.3">
      <c r="A33" s="1">
        <v>25</v>
      </c>
      <c r="B33" s="83"/>
      <c r="C33" s="84"/>
      <c r="D33" s="84"/>
      <c r="E33" s="84"/>
      <c r="F33" s="84"/>
      <c r="G33" s="84"/>
      <c r="H33" s="85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78"/>
      <c r="AO33" s="79"/>
      <c r="AP33" s="75">
        <f t="shared" si="1"/>
        <v>0</v>
      </c>
      <c r="AQ33" s="76"/>
      <c r="AR33" s="45">
        <f t="shared" si="2"/>
        <v>0</v>
      </c>
      <c r="AS33" s="97"/>
      <c r="AT33" s="102">
        <f t="shared" si="3"/>
        <v>0</v>
      </c>
      <c r="AU33" s="103"/>
      <c r="AV33" s="45">
        <f t="shared" si="4"/>
        <v>0</v>
      </c>
      <c r="AW33" s="97"/>
      <c r="AX33" s="102">
        <f t="shared" si="5"/>
        <v>0</v>
      </c>
      <c r="AY33" s="103"/>
      <c r="AZ33" s="45">
        <f t="shared" si="6"/>
        <v>0</v>
      </c>
      <c r="BA33" s="46"/>
    </row>
    <row r="34" spans="1:55" ht="33" customHeight="1" thickTop="1" thickBot="1" x14ac:dyDescent="0.25">
      <c r="B34" s="86" t="s">
        <v>48</v>
      </c>
      <c r="C34" s="87"/>
      <c r="D34" s="87"/>
      <c r="E34" s="87"/>
      <c r="F34" s="87"/>
      <c r="G34" s="87"/>
      <c r="H34" s="88"/>
      <c r="I34" s="26">
        <f>2*(COUNTIF(I9:I33,"X")+COUNTIF(I9:I33,"2"))+COUNTIF(I9:I33,"/")+COUNTIF(I9:I33,"\")+COUNTIF(I9:I33,"1")</f>
        <v>0</v>
      </c>
      <c r="J34" s="26">
        <f t="shared" ref="J34:AM34" si="7">2*(COUNTIF(J9:J33,"X")+COUNTIF(J9:J33,"2"))+COUNTIF(J9:J33,"/")+COUNTIF(J9:J33,"\")+COUNTIF(J9:J33,"1")</f>
        <v>0</v>
      </c>
      <c r="K34" s="26">
        <f t="shared" si="7"/>
        <v>0</v>
      </c>
      <c r="L34" s="26">
        <f t="shared" si="7"/>
        <v>0</v>
      </c>
      <c r="M34" s="26">
        <f t="shared" si="7"/>
        <v>0</v>
      </c>
      <c r="N34" s="26">
        <f t="shared" si="7"/>
        <v>0</v>
      </c>
      <c r="O34" s="26">
        <f t="shared" si="7"/>
        <v>0</v>
      </c>
      <c r="P34" s="26">
        <f t="shared" si="7"/>
        <v>0</v>
      </c>
      <c r="Q34" s="26">
        <f t="shared" si="7"/>
        <v>0</v>
      </c>
      <c r="R34" s="26">
        <f t="shared" si="7"/>
        <v>0</v>
      </c>
      <c r="S34" s="26">
        <f t="shared" si="7"/>
        <v>0</v>
      </c>
      <c r="T34" s="26">
        <f t="shared" si="7"/>
        <v>0</v>
      </c>
      <c r="U34" s="26">
        <f t="shared" si="7"/>
        <v>0</v>
      </c>
      <c r="V34" s="26">
        <f t="shared" si="7"/>
        <v>0</v>
      </c>
      <c r="W34" s="26">
        <f t="shared" si="7"/>
        <v>0</v>
      </c>
      <c r="X34" s="26">
        <f t="shared" si="7"/>
        <v>0</v>
      </c>
      <c r="Y34" s="26">
        <f t="shared" si="7"/>
        <v>0</v>
      </c>
      <c r="Z34" s="26">
        <f t="shared" si="7"/>
        <v>0</v>
      </c>
      <c r="AA34" s="26">
        <f t="shared" si="7"/>
        <v>0</v>
      </c>
      <c r="AB34" s="26">
        <f t="shared" si="7"/>
        <v>0</v>
      </c>
      <c r="AC34" s="26">
        <f t="shared" si="7"/>
        <v>0</v>
      </c>
      <c r="AD34" s="26">
        <f t="shared" si="7"/>
        <v>0</v>
      </c>
      <c r="AE34" s="26">
        <f t="shared" si="7"/>
        <v>0</v>
      </c>
      <c r="AF34" s="26">
        <f t="shared" si="7"/>
        <v>0</v>
      </c>
      <c r="AG34" s="26">
        <f t="shared" si="7"/>
        <v>0</v>
      </c>
      <c r="AH34" s="26">
        <f t="shared" si="7"/>
        <v>0</v>
      </c>
      <c r="AI34" s="26">
        <f t="shared" si="7"/>
        <v>0</v>
      </c>
      <c r="AJ34" s="26">
        <f t="shared" si="7"/>
        <v>0</v>
      </c>
      <c r="AK34" s="26">
        <f t="shared" si="7"/>
        <v>0</v>
      </c>
      <c r="AL34" s="26">
        <f t="shared" si="7"/>
        <v>0</v>
      </c>
      <c r="AM34" s="26">
        <f t="shared" si="7"/>
        <v>0</v>
      </c>
      <c r="AN34" s="47"/>
      <c r="AO34" s="47"/>
      <c r="AP34" s="48">
        <f>SUM(AP9:AQ33)</f>
        <v>0</v>
      </c>
      <c r="AQ34" s="48"/>
      <c r="AR34" s="48">
        <f>SUM(AR9:AS33)</f>
        <v>0</v>
      </c>
      <c r="AS34" s="48"/>
      <c r="AT34" s="48">
        <f>SUM(AT9:AU33)</f>
        <v>0</v>
      </c>
      <c r="AU34" s="48"/>
      <c r="AV34" s="48">
        <f>SUM(AV9:AW33)</f>
        <v>0</v>
      </c>
      <c r="AW34" s="48"/>
      <c r="AX34" s="48">
        <f>SUM(AX9:AY33)</f>
        <v>0</v>
      </c>
      <c r="AY34" s="48"/>
      <c r="AZ34" s="48">
        <f>SUM(AZ9:BA33)</f>
        <v>0</v>
      </c>
      <c r="BA34" s="48"/>
    </row>
    <row r="35" spans="1:55" s="18" customFormat="1" ht="24.75" customHeight="1" thickTop="1" x14ac:dyDescent="0.25">
      <c r="B35" s="19"/>
      <c r="C35" s="19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5" ht="23.1" customHeight="1" thickBot="1" x14ac:dyDescent="0.25">
      <c r="B36" s="3"/>
      <c r="C36" s="3"/>
      <c r="D36" s="3"/>
      <c r="E36" s="3"/>
      <c r="F36" s="3"/>
      <c r="G36" s="3"/>
      <c r="H36" s="3"/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5" ht="22.5" customHeight="1" thickBot="1" x14ac:dyDescent="0.3">
      <c r="B37" s="129" t="s">
        <v>30</v>
      </c>
      <c r="C37" s="130"/>
      <c r="D37" s="130"/>
      <c r="E37" s="130"/>
      <c r="F37" s="130"/>
      <c r="G37" s="130"/>
      <c r="H37" s="131"/>
      <c r="I37" s="124" t="s">
        <v>14</v>
      </c>
      <c r="J37" s="124"/>
      <c r="K37" s="124"/>
      <c r="L37" s="124"/>
      <c r="M37" s="124"/>
      <c r="N37" s="124"/>
      <c r="O37" s="124"/>
      <c r="P37" s="124"/>
      <c r="Q37" s="124"/>
      <c r="R37" s="120">
        <f>Total_Miles</f>
        <v>0</v>
      </c>
      <c r="S37" s="120"/>
      <c r="T37" s="120"/>
      <c r="U37" s="120"/>
      <c r="V37" s="120"/>
      <c r="W37" s="124" t="s">
        <v>15</v>
      </c>
      <c r="X37" s="124"/>
      <c r="Y37" s="124"/>
      <c r="Z37" s="124"/>
      <c r="AA37" s="124"/>
      <c r="AB37" s="124"/>
      <c r="AC37" s="124"/>
      <c r="AD37" s="124"/>
      <c r="AE37" s="124"/>
      <c r="AF37" s="120">
        <f>Sum_Non_commute_Miles</f>
        <v>0</v>
      </c>
      <c r="AG37" s="120"/>
      <c r="AH37" s="120"/>
      <c r="AI37" s="120"/>
      <c r="AJ37" s="120"/>
      <c r="AK37" s="6"/>
      <c r="AL37" s="59" t="s">
        <v>2</v>
      </c>
      <c r="AM37" s="60"/>
      <c r="AN37" s="60"/>
      <c r="AO37" s="60"/>
      <c r="AP37" s="60" t="s">
        <v>4</v>
      </c>
      <c r="AQ37" s="60"/>
      <c r="AR37" s="60"/>
      <c r="AS37" s="60"/>
      <c r="AT37" s="60" t="s">
        <v>5</v>
      </c>
      <c r="AU37" s="60"/>
      <c r="AV37" s="60"/>
      <c r="AW37" s="60"/>
      <c r="AX37" s="60"/>
      <c r="AY37" s="60"/>
      <c r="AZ37" s="60"/>
      <c r="BA37" s="104"/>
    </row>
    <row r="38" spans="1:55" ht="22.5" customHeight="1" thickBot="1" x14ac:dyDescent="0.3">
      <c r="B38" s="134" t="s">
        <v>57</v>
      </c>
      <c r="C38" s="135"/>
      <c r="D38" s="142" t="s">
        <v>37</v>
      </c>
      <c r="E38" s="142"/>
      <c r="F38" s="142"/>
      <c r="G38" s="142"/>
      <c r="H38" s="143"/>
      <c r="I38" s="124" t="s">
        <v>26</v>
      </c>
      <c r="J38" s="124"/>
      <c r="K38" s="124"/>
      <c r="L38" s="124"/>
      <c r="M38" s="124"/>
      <c r="N38" s="124"/>
      <c r="O38" s="124"/>
      <c r="P38" s="124"/>
      <c r="Q38" s="124"/>
      <c r="R38" s="121">
        <f>Total_M_F_Days_Worked+Total_Saturdays_Worked+Total_Sundays_Worked</f>
        <v>0</v>
      </c>
      <c r="S38" s="121"/>
      <c r="T38" s="121"/>
      <c r="U38" s="121"/>
      <c r="V38" s="121"/>
      <c r="W38" s="124" t="s">
        <v>16</v>
      </c>
      <c r="X38" s="124"/>
      <c r="Y38" s="124"/>
      <c r="Z38" s="124"/>
      <c r="AA38" s="124"/>
      <c r="AB38" s="124"/>
      <c r="AC38" s="124"/>
      <c r="AD38" s="124"/>
      <c r="AE38" s="124"/>
      <c r="AF38" s="120">
        <f>Total_Miles_for_the_Month-Total_Non_Commute_Miles</f>
        <v>0</v>
      </c>
      <c r="AG38" s="120"/>
      <c r="AH38" s="120"/>
      <c r="AI38" s="120"/>
      <c r="AJ38" s="120"/>
      <c r="AK38" s="6"/>
      <c r="AL38" s="72" t="s">
        <v>3</v>
      </c>
      <c r="AM38" s="63"/>
      <c r="AN38" s="63"/>
      <c r="AO38" s="63"/>
      <c r="AP38" s="63" t="s">
        <v>0</v>
      </c>
      <c r="AQ38" s="63"/>
      <c r="AR38" s="63"/>
      <c r="AS38" s="63"/>
      <c r="AT38" s="63" t="s">
        <v>0</v>
      </c>
      <c r="AU38" s="63"/>
      <c r="AV38" s="63"/>
      <c r="AW38" s="63"/>
      <c r="AX38" s="63" t="s">
        <v>6</v>
      </c>
      <c r="AY38" s="63"/>
      <c r="AZ38" s="63"/>
      <c r="BA38" s="105"/>
    </row>
    <row r="39" spans="1:55" ht="22.5" customHeight="1" thickBot="1" x14ac:dyDescent="0.3">
      <c r="B39" s="136" t="s">
        <v>59</v>
      </c>
      <c r="C39" s="137"/>
      <c r="D39" s="144" t="s">
        <v>35</v>
      </c>
      <c r="E39" s="144"/>
      <c r="F39" s="144"/>
      <c r="G39" s="144"/>
      <c r="H39" s="145"/>
      <c r="I39" s="124" t="s">
        <v>27</v>
      </c>
      <c r="J39" s="124"/>
      <c r="K39" s="124"/>
      <c r="L39" s="124"/>
      <c r="M39" s="124"/>
      <c r="N39" s="124"/>
      <c r="O39" s="124"/>
      <c r="P39" s="124"/>
      <c r="Q39" s="124"/>
      <c r="R39" s="121">
        <f>COUNTIF(I$34:AM$34,"&gt;0")-Total_Saturdays_Worked-Total_Sundays_Worked</f>
        <v>0</v>
      </c>
      <c r="S39" s="121"/>
      <c r="T39" s="121"/>
      <c r="U39" s="121"/>
      <c r="V39" s="121"/>
      <c r="W39" s="124" t="s">
        <v>17</v>
      </c>
      <c r="X39" s="124"/>
      <c r="Y39" s="124"/>
      <c r="Z39" s="124"/>
      <c r="AA39" s="124"/>
      <c r="AB39" s="124"/>
      <c r="AC39" s="124"/>
      <c r="AD39" s="124"/>
      <c r="AE39" s="124"/>
      <c r="AF39" s="120" t="str">
        <f>IFERROR(Average_Daily_Mileage*Total_M_F_Days_Worked,"")</f>
        <v/>
      </c>
      <c r="AG39" s="120"/>
      <c r="AH39" s="120"/>
      <c r="AI39" s="120"/>
      <c r="AJ39" s="120"/>
      <c r="AK39" s="7"/>
      <c r="AL39" s="67"/>
      <c r="AM39" s="68"/>
      <c r="AN39" s="68"/>
      <c r="AO39" s="68"/>
      <c r="AP39" s="64"/>
      <c r="AQ39" s="64"/>
      <c r="AR39" s="64"/>
      <c r="AS39" s="64"/>
      <c r="AT39" s="64"/>
      <c r="AU39" s="64"/>
      <c r="AV39" s="64"/>
      <c r="AW39" s="64"/>
      <c r="AX39" s="106">
        <f>IF(AT39-AP39&lt;0, 0, AT39-AP39)</f>
        <v>0</v>
      </c>
      <c r="AY39" s="107"/>
      <c r="AZ39" s="107"/>
      <c r="BA39" s="108"/>
    </row>
    <row r="40" spans="1:55" ht="22.5" customHeight="1" thickBot="1" x14ac:dyDescent="0.3">
      <c r="B40" s="136" t="s">
        <v>58</v>
      </c>
      <c r="C40" s="137"/>
      <c r="D40" s="144" t="s">
        <v>36</v>
      </c>
      <c r="E40" s="144"/>
      <c r="F40" s="144"/>
      <c r="G40" s="144"/>
      <c r="H40" s="145"/>
      <c r="I40" s="124" t="s">
        <v>28</v>
      </c>
      <c r="J40" s="124"/>
      <c r="K40" s="124"/>
      <c r="L40" s="124"/>
      <c r="M40" s="124"/>
      <c r="N40" s="124"/>
      <c r="O40" s="124"/>
      <c r="P40" s="124"/>
      <c r="Q40" s="124"/>
      <c r="R40" s="121">
        <f>COUNTIFS(I$34:AM$34,"&gt;0", I$7:AM$7,"S")</f>
        <v>0</v>
      </c>
      <c r="S40" s="121"/>
      <c r="T40" s="121"/>
      <c r="U40" s="121"/>
      <c r="V40" s="121"/>
      <c r="W40" s="124" t="s">
        <v>18</v>
      </c>
      <c r="X40" s="124"/>
      <c r="Y40" s="124"/>
      <c r="Z40" s="124"/>
      <c r="AA40" s="124"/>
      <c r="AB40" s="124"/>
      <c r="AC40" s="124"/>
      <c r="AD40" s="124"/>
      <c r="AE40" s="124"/>
      <c r="AF40" s="120" t="str">
        <f>IFERROR(Average_Daily_Mileage*Total_Saturdays_Worked,"")</f>
        <v/>
      </c>
      <c r="AG40" s="120"/>
      <c r="AH40" s="120"/>
      <c r="AI40" s="120"/>
      <c r="AJ40" s="120"/>
      <c r="AK40" s="7"/>
      <c r="AL40" s="69"/>
      <c r="AM40" s="35"/>
      <c r="AN40" s="35"/>
      <c r="AO40" s="35"/>
      <c r="AP40" s="65"/>
      <c r="AQ40" s="65"/>
      <c r="AR40" s="65"/>
      <c r="AS40" s="65"/>
      <c r="AT40" s="65"/>
      <c r="AU40" s="65"/>
      <c r="AV40" s="65"/>
      <c r="AW40" s="65"/>
      <c r="AX40" s="45">
        <f>IF(AT40-AP40&lt;0, 0, AT40-AP40)</f>
        <v>0</v>
      </c>
      <c r="AY40" s="98"/>
      <c r="AZ40" s="98"/>
      <c r="BA40" s="46"/>
    </row>
    <row r="41" spans="1:55" ht="22.5" customHeight="1" thickBot="1" x14ac:dyDescent="0.4">
      <c r="B41" s="125"/>
      <c r="C41" s="126"/>
      <c r="D41" s="146"/>
      <c r="E41" s="146"/>
      <c r="F41" s="146"/>
      <c r="G41" s="146"/>
      <c r="H41" s="147"/>
      <c r="I41" s="124" t="s">
        <v>29</v>
      </c>
      <c r="J41" s="124"/>
      <c r="K41" s="124"/>
      <c r="L41" s="124"/>
      <c r="M41" s="124"/>
      <c r="N41" s="124"/>
      <c r="O41" s="124"/>
      <c r="P41" s="124"/>
      <c r="Q41" s="124"/>
      <c r="R41" s="121">
        <f>COUNTIFS(I$34:AM$34,"&gt;0", I$7:AM$7,"Su")</f>
        <v>0</v>
      </c>
      <c r="S41" s="121"/>
      <c r="T41" s="121"/>
      <c r="U41" s="121"/>
      <c r="V41" s="121"/>
      <c r="W41" s="124" t="s">
        <v>19</v>
      </c>
      <c r="X41" s="124"/>
      <c r="Y41" s="124"/>
      <c r="Z41" s="124"/>
      <c r="AA41" s="124"/>
      <c r="AB41" s="124"/>
      <c r="AC41" s="124"/>
      <c r="AD41" s="124"/>
      <c r="AE41" s="124"/>
      <c r="AF41" s="120" t="str">
        <f>IFERROR(Average_Daily_Mileage*Total_Sundays_Worked,"")</f>
        <v/>
      </c>
      <c r="AG41" s="120"/>
      <c r="AH41" s="120"/>
      <c r="AI41" s="120"/>
      <c r="AJ41" s="120"/>
      <c r="AK41" s="7"/>
      <c r="AL41" s="69"/>
      <c r="AM41" s="35"/>
      <c r="AN41" s="35"/>
      <c r="AO41" s="35"/>
      <c r="AP41" s="65"/>
      <c r="AQ41" s="65"/>
      <c r="AR41" s="65"/>
      <c r="AS41" s="65"/>
      <c r="AT41" s="65"/>
      <c r="AU41" s="65"/>
      <c r="AV41" s="65"/>
      <c r="AW41" s="65"/>
      <c r="AX41" s="45">
        <f>IF(AT41-AP41&lt;0, 0, AT41-AP41)</f>
        <v>0</v>
      </c>
      <c r="AY41" s="98"/>
      <c r="AZ41" s="98"/>
      <c r="BA41" s="46"/>
    </row>
    <row r="42" spans="1:55" ht="22.5" customHeight="1" thickBot="1" x14ac:dyDescent="0.4">
      <c r="B42" s="125"/>
      <c r="C42" s="126"/>
      <c r="D42" s="140"/>
      <c r="E42" s="140"/>
      <c r="F42" s="140"/>
      <c r="G42" s="140"/>
      <c r="H42" s="141"/>
      <c r="I42" s="124" t="s">
        <v>20</v>
      </c>
      <c r="J42" s="124"/>
      <c r="K42" s="124"/>
      <c r="L42" s="124"/>
      <c r="M42" s="124"/>
      <c r="N42" s="124"/>
      <c r="O42" s="124"/>
      <c r="P42" s="124"/>
      <c r="Q42" s="124"/>
      <c r="R42" s="122">
        <f>Total_M_F_Days_Worked*Round_Trip_Travel_Time_mins/60</f>
        <v>0</v>
      </c>
      <c r="S42" s="123"/>
      <c r="T42" s="123"/>
      <c r="U42" s="123"/>
      <c r="V42" s="123"/>
      <c r="W42" s="124" t="s">
        <v>23</v>
      </c>
      <c r="X42" s="124"/>
      <c r="Y42" s="124"/>
      <c r="Z42" s="124"/>
      <c r="AA42" s="124"/>
      <c r="AB42" s="124"/>
      <c r="AC42" s="124"/>
      <c r="AD42" s="124"/>
      <c r="AE42" s="124"/>
      <c r="AF42" s="120">
        <f>Sum_M_F_Passenger_Miles</f>
        <v>0</v>
      </c>
      <c r="AG42" s="120"/>
      <c r="AH42" s="120"/>
      <c r="AI42" s="120"/>
      <c r="AJ42" s="120"/>
      <c r="AK42" s="7"/>
      <c r="AL42" s="69"/>
      <c r="AM42" s="35"/>
      <c r="AN42" s="35"/>
      <c r="AO42" s="35"/>
      <c r="AP42" s="65"/>
      <c r="AQ42" s="65"/>
      <c r="AR42" s="65"/>
      <c r="AS42" s="65"/>
      <c r="AT42" s="65"/>
      <c r="AU42" s="65"/>
      <c r="AV42" s="65"/>
      <c r="AW42" s="65"/>
      <c r="AX42" s="45">
        <f>IF(AT42-AP42&lt;0, 0, AT42-AP42)</f>
        <v>0</v>
      </c>
      <c r="AY42" s="98"/>
      <c r="AZ42" s="98"/>
      <c r="BA42" s="46"/>
    </row>
    <row r="43" spans="1:55" ht="22.5" customHeight="1" thickBot="1" x14ac:dyDescent="0.4">
      <c r="B43" s="125"/>
      <c r="C43" s="126"/>
      <c r="D43" s="132"/>
      <c r="E43" s="132"/>
      <c r="F43" s="132"/>
      <c r="G43" s="132"/>
      <c r="H43" s="133"/>
      <c r="I43" s="124" t="s">
        <v>21</v>
      </c>
      <c r="J43" s="124"/>
      <c r="K43" s="124"/>
      <c r="L43" s="124"/>
      <c r="M43" s="124"/>
      <c r="N43" s="124"/>
      <c r="O43" s="124"/>
      <c r="P43" s="124"/>
      <c r="Q43" s="124"/>
      <c r="R43" s="122">
        <f>Total_Saturdays_Worked*Round_Trip_Travel_Time_mins/60</f>
        <v>0</v>
      </c>
      <c r="S43" s="122"/>
      <c r="T43" s="122"/>
      <c r="U43" s="122"/>
      <c r="V43" s="122"/>
      <c r="W43" s="124" t="s">
        <v>24</v>
      </c>
      <c r="X43" s="124"/>
      <c r="Y43" s="124"/>
      <c r="Z43" s="124"/>
      <c r="AA43" s="124"/>
      <c r="AB43" s="124"/>
      <c r="AC43" s="124"/>
      <c r="AD43" s="124"/>
      <c r="AE43" s="124"/>
      <c r="AF43" s="120">
        <f>Sum_Saturday_Passenger_Miles</f>
        <v>0</v>
      </c>
      <c r="AG43" s="120"/>
      <c r="AH43" s="120"/>
      <c r="AI43" s="120"/>
      <c r="AJ43" s="120"/>
      <c r="AK43" s="7"/>
      <c r="AL43" s="70"/>
      <c r="AM43" s="71"/>
      <c r="AN43" s="71"/>
      <c r="AO43" s="71"/>
      <c r="AP43" s="66"/>
      <c r="AQ43" s="66"/>
      <c r="AR43" s="66"/>
      <c r="AS43" s="66"/>
      <c r="AT43" s="66"/>
      <c r="AU43" s="66"/>
      <c r="AV43" s="66"/>
      <c r="AW43" s="66"/>
      <c r="AX43" s="45">
        <f>IF(AT43-AP43&lt;0, 0, AT43-AP43)</f>
        <v>0</v>
      </c>
      <c r="AY43" s="98"/>
      <c r="AZ43" s="98"/>
      <c r="BA43" s="46"/>
    </row>
    <row r="44" spans="1:55" ht="22.5" customHeight="1" thickBot="1" x14ac:dyDescent="0.4">
      <c r="B44" s="127"/>
      <c r="C44" s="128"/>
      <c r="D44" s="138"/>
      <c r="E44" s="138"/>
      <c r="F44" s="138"/>
      <c r="G44" s="138"/>
      <c r="H44" s="139"/>
      <c r="I44" s="124" t="s">
        <v>22</v>
      </c>
      <c r="J44" s="124"/>
      <c r="K44" s="124"/>
      <c r="L44" s="124"/>
      <c r="M44" s="124"/>
      <c r="N44" s="124"/>
      <c r="O44" s="124"/>
      <c r="P44" s="124"/>
      <c r="Q44" s="124"/>
      <c r="R44" s="122">
        <f>Total_Sundays_Worked*Round_Trip_Travel_Time_mins/60</f>
        <v>0</v>
      </c>
      <c r="S44" s="122"/>
      <c r="T44" s="122"/>
      <c r="U44" s="122"/>
      <c r="V44" s="122"/>
      <c r="W44" s="124" t="s">
        <v>25</v>
      </c>
      <c r="X44" s="124"/>
      <c r="Y44" s="124"/>
      <c r="Z44" s="124"/>
      <c r="AA44" s="124"/>
      <c r="AB44" s="124"/>
      <c r="AC44" s="124"/>
      <c r="AD44" s="124"/>
      <c r="AE44" s="124"/>
      <c r="AF44" s="120">
        <f>Sum_Sunday_Passenger_Miles</f>
        <v>0</v>
      </c>
      <c r="AG44" s="120"/>
      <c r="AH44" s="120"/>
      <c r="AI44" s="120"/>
      <c r="AJ44" s="120"/>
      <c r="AK44" s="7"/>
      <c r="AL44" s="61"/>
      <c r="AM44" s="62"/>
      <c r="AN44" s="62"/>
      <c r="AO44" s="62"/>
      <c r="AP44" s="62"/>
      <c r="AQ44" s="62"/>
      <c r="AR44" s="62"/>
      <c r="AS44" s="62"/>
      <c r="AT44" s="62" t="s">
        <v>33</v>
      </c>
      <c r="AU44" s="62"/>
      <c r="AV44" s="62"/>
      <c r="AW44" s="62"/>
      <c r="AX44" s="99">
        <f>SUM(AX39:BA43)</f>
        <v>0</v>
      </c>
      <c r="AY44" s="100"/>
      <c r="AZ44" s="100"/>
      <c r="BA44" s="101"/>
    </row>
    <row r="45" spans="1:55" ht="27.6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5" ht="27.6" customHeight="1" x14ac:dyDescent="0.35">
      <c r="A46" s="77" t="s">
        <v>45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8"/>
      <c r="BA46" s="8"/>
    </row>
    <row r="47" spans="1:55" ht="27.6" customHeight="1" x14ac:dyDescent="0.25">
      <c r="A47" s="27"/>
      <c r="B47" s="37" t="s">
        <v>43</v>
      </c>
      <c r="C47" s="37"/>
      <c r="D47" s="37"/>
      <c r="E47" s="37" t="s">
        <v>38</v>
      </c>
      <c r="F47" s="37"/>
      <c r="G47" s="37"/>
      <c r="H47" s="37"/>
      <c r="I47" s="37"/>
      <c r="J47" s="37"/>
      <c r="K47" s="37" t="s">
        <v>39</v>
      </c>
      <c r="L47" s="37"/>
      <c r="M47" s="37"/>
      <c r="N47" s="37"/>
      <c r="O47" s="37"/>
      <c r="P47" s="37"/>
      <c r="Q47" s="37" t="s">
        <v>40</v>
      </c>
      <c r="R47" s="37"/>
      <c r="S47" s="37"/>
      <c r="T47" s="37"/>
      <c r="U47" s="37" t="s">
        <v>41</v>
      </c>
      <c r="V47" s="37"/>
      <c r="W47" s="37"/>
      <c r="X47" s="38" t="s">
        <v>42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8"/>
      <c r="BC47" s="8"/>
    </row>
    <row r="48" spans="1:55" ht="27.6" customHeight="1" x14ac:dyDescent="0.25">
      <c r="A48" s="8"/>
      <c r="B48" s="148"/>
      <c r="C48" s="148"/>
      <c r="D48" s="148"/>
      <c r="E48" s="36"/>
      <c r="F48" s="36"/>
      <c r="G48" s="36"/>
      <c r="H48" s="36"/>
      <c r="I48" s="36"/>
      <c r="J48" s="36"/>
      <c r="K48" s="34"/>
      <c r="L48" s="34"/>
      <c r="M48" s="34"/>
      <c r="N48" s="34"/>
      <c r="O48" s="34"/>
      <c r="P48" s="34"/>
      <c r="Q48" s="33" t="str">
        <f t="shared" ref="Q48:Q78" si="8">IF(ISBLANK(E48),"",IF(ISBLANK(K48),"",K48-E48))</f>
        <v/>
      </c>
      <c r="R48" s="33"/>
      <c r="S48" s="33"/>
      <c r="T48" s="33"/>
      <c r="U48" s="31"/>
      <c r="V48" s="31"/>
      <c r="W48" s="31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8"/>
      <c r="BC48" s="8"/>
    </row>
    <row r="49" spans="1:55" ht="27.6" customHeight="1" x14ac:dyDescent="0.25">
      <c r="A49" s="8"/>
      <c r="B49" s="148"/>
      <c r="C49" s="148"/>
      <c r="D49" s="148"/>
      <c r="E49" s="36"/>
      <c r="F49" s="36"/>
      <c r="G49" s="36"/>
      <c r="H49" s="36"/>
      <c r="I49" s="36"/>
      <c r="J49" s="36"/>
      <c r="K49" s="34"/>
      <c r="L49" s="34"/>
      <c r="M49" s="34"/>
      <c r="N49" s="34"/>
      <c r="O49" s="34"/>
      <c r="P49" s="34"/>
      <c r="Q49" s="33" t="str">
        <f t="shared" si="8"/>
        <v/>
      </c>
      <c r="R49" s="33"/>
      <c r="S49" s="33"/>
      <c r="T49" s="33"/>
      <c r="U49" s="31"/>
      <c r="V49" s="31"/>
      <c r="W49" s="31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8"/>
      <c r="BC49" s="8"/>
    </row>
    <row r="50" spans="1:55" ht="27.6" customHeight="1" x14ac:dyDescent="0.25">
      <c r="A50" s="8"/>
      <c r="B50" s="148"/>
      <c r="C50" s="148"/>
      <c r="D50" s="148"/>
      <c r="E50" s="36"/>
      <c r="F50" s="36"/>
      <c r="G50" s="36"/>
      <c r="H50" s="36"/>
      <c r="I50" s="36"/>
      <c r="J50" s="36"/>
      <c r="K50" s="34"/>
      <c r="L50" s="34"/>
      <c r="M50" s="34"/>
      <c r="N50" s="34"/>
      <c r="O50" s="34"/>
      <c r="P50" s="34"/>
      <c r="Q50" s="33" t="str">
        <f t="shared" si="8"/>
        <v/>
      </c>
      <c r="R50" s="33"/>
      <c r="S50" s="33"/>
      <c r="T50" s="33"/>
      <c r="U50" s="31"/>
      <c r="V50" s="31"/>
      <c r="W50" s="31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8"/>
      <c r="BC50" s="8"/>
    </row>
    <row r="51" spans="1:55" ht="27.6" customHeight="1" x14ac:dyDescent="0.25">
      <c r="A51" s="8"/>
      <c r="B51" s="148"/>
      <c r="C51" s="148"/>
      <c r="D51" s="148"/>
      <c r="E51" s="36"/>
      <c r="F51" s="36"/>
      <c r="G51" s="36"/>
      <c r="H51" s="36"/>
      <c r="I51" s="36"/>
      <c r="J51" s="36"/>
      <c r="K51" s="34"/>
      <c r="L51" s="34"/>
      <c r="M51" s="34"/>
      <c r="N51" s="34"/>
      <c r="O51" s="34"/>
      <c r="P51" s="34"/>
      <c r="Q51" s="33" t="str">
        <f t="shared" si="8"/>
        <v/>
      </c>
      <c r="R51" s="33"/>
      <c r="S51" s="33"/>
      <c r="T51" s="33"/>
      <c r="U51" s="31"/>
      <c r="V51" s="31"/>
      <c r="W51" s="31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8"/>
      <c r="BC51" s="8"/>
    </row>
    <row r="52" spans="1:55" ht="27.6" customHeight="1" x14ac:dyDescent="0.25">
      <c r="A52" s="8"/>
      <c r="B52" s="148"/>
      <c r="C52" s="148"/>
      <c r="D52" s="148"/>
      <c r="E52" s="36"/>
      <c r="F52" s="36"/>
      <c r="G52" s="36"/>
      <c r="H52" s="36"/>
      <c r="I52" s="36"/>
      <c r="J52" s="36"/>
      <c r="K52" s="34"/>
      <c r="L52" s="34"/>
      <c r="M52" s="34"/>
      <c r="N52" s="34"/>
      <c r="O52" s="34"/>
      <c r="P52" s="34"/>
      <c r="Q52" s="33" t="str">
        <f t="shared" si="8"/>
        <v/>
      </c>
      <c r="R52" s="33"/>
      <c r="S52" s="33"/>
      <c r="T52" s="33"/>
      <c r="U52" s="31"/>
      <c r="V52" s="31"/>
      <c r="W52" s="31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8"/>
      <c r="BC52" s="8"/>
    </row>
    <row r="53" spans="1:55" ht="27.6" customHeight="1" x14ac:dyDescent="0.25">
      <c r="A53" s="8"/>
      <c r="B53" s="148"/>
      <c r="C53" s="148"/>
      <c r="D53" s="148"/>
      <c r="E53" s="36"/>
      <c r="F53" s="36"/>
      <c r="G53" s="36"/>
      <c r="H53" s="36"/>
      <c r="I53" s="36"/>
      <c r="J53" s="36"/>
      <c r="K53" s="34"/>
      <c r="L53" s="34"/>
      <c r="M53" s="34"/>
      <c r="N53" s="34"/>
      <c r="O53" s="34"/>
      <c r="P53" s="34"/>
      <c r="Q53" s="33" t="str">
        <f t="shared" si="8"/>
        <v/>
      </c>
      <c r="R53" s="33"/>
      <c r="S53" s="33"/>
      <c r="T53" s="33"/>
      <c r="U53" s="31"/>
      <c r="V53" s="31"/>
      <c r="W53" s="31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8"/>
      <c r="BC53" s="8"/>
    </row>
    <row r="54" spans="1:55" ht="27.6" customHeight="1" x14ac:dyDescent="0.25">
      <c r="A54" s="8"/>
      <c r="B54" s="148"/>
      <c r="C54" s="148"/>
      <c r="D54" s="148"/>
      <c r="E54" s="36"/>
      <c r="F54" s="36"/>
      <c r="G54" s="36"/>
      <c r="H54" s="36"/>
      <c r="I54" s="36"/>
      <c r="J54" s="36"/>
      <c r="K54" s="34"/>
      <c r="L54" s="34"/>
      <c r="M54" s="34"/>
      <c r="N54" s="34"/>
      <c r="O54" s="34"/>
      <c r="P54" s="34"/>
      <c r="Q54" s="33" t="str">
        <f t="shared" si="8"/>
        <v/>
      </c>
      <c r="R54" s="33"/>
      <c r="S54" s="33"/>
      <c r="T54" s="33"/>
      <c r="U54" s="31"/>
      <c r="V54" s="31"/>
      <c r="W54" s="31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8"/>
      <c r="BC54" s="8"/>
    </row>
    <row r="55" spans="1:55" ht="27.6" customHeight="1" x14ac:dyDescent="0.25">
      <c r="A55" s="8"/>
      <c r="B55" s="148"/>
      <c r="C55" s="148"/>
      <c r="D55" s="148"/>
      <c r="E55" s="36"/>
      <c r="F55" s="36"/>
      <c r="G55" s="36"/>
      <c r="H55" s="36"/>
      <c r="I55" s="36"/>
      <c r="J55" s="36"/>
      <c r="K55" s="34"/>
      <c r="L55" s="34"/>
      <c r="M55" s="34"/>
      <c r="N55" s="34"/>
      <c r="O55" s="34"/>
      <c r="P55" s="34"/>
      <c r="Q55" s="33" t="str">
        <f t="shared" si="8"/>
        <v/>
      </c>
      <c r="R55" s="33"/>
      <c r="S55" s="33"/>
      <c r="T55" s="33"/>
      <c r="U55" s="31"/>
      <c r="V55" s="31"/>
      <c r="W55" s="31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8"/>
      <c r="BC55" s="8"/>
    </row>
    <row r="56" spans="1:55" ht="27.6" customHeight="1" x14ac:dyDescent="0.25">
      <c r="A56" s="8"/>
      <c r="B56" s="148"/>
      <c r="C56" s="148"/>
      <c r="D56" s="148"/>
      <c r="E56" s="36"/>
      <c r="F56" s="36"/>
      <c r="G56" s="36"/>
      <c r="H56" s="36"/>
      <c r="I56" s="36"/>
      <c r="J56" s="36"/>
      <c r="K56" s="34"/>
      <c r="L56" s="34"/>
      <c r="M56" s="34"/>
      <c r="N56" s="34"/>
      <c r="O56" s="34"/>
      <c r="P56" s="34"/>
      <c r="Q56" s="33" t="str">
        <f t="shared" si="8"/>
        <v/>
      </c>
      <c r="R56" s="33"/>
      <c r="S56" s="33"/>
      <c r="T56" s="33"/>
      <c r="U56" s="32"/>
      <c r="V56" s="32"/>
      <c r="W56" s="32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8"/>
      <c r="BC56" s="8"/>
    </row>
    <row r="57" spans="1:55" ht="27.6" customHeight="1" x14ac:dyDescent="0.25">
      <c r="A57" s="8"/>
      <c r="B57" s="149"/>
      <c r="C57" s="149"/>
      <c r="D57" s="149"/>
      <c r="E57" s="36"/>
      <c r="F57" s="36"/>
      <c r="G57" s="36"/>
      <c r="H57" s="36"/>
      <c r="I57" s="36"/>
      <c r="J57" s="36"/>
      <c r="K57" s="34"/>
      <c r="L57" s="34"/>
      <c r="M57" s="34"/>
      <c r="N57" s="34"/>
      <c r="O57" s="34"/>
      <c r="P57" s="34"/>
      <c r="Q57" s="33" t="str">
        <f t="shared" si="8"/>
        <v/>
      </c>
      <c r="R57" s="33"/>
      <c r="S57" s="33"/>
      <c r="T57" s="33"/>
      <c r="U57" s="31"/>
      <c r="V57" s="31"/>
      <c r="W57" s="31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8"/>
      <c r="BC57" s="8"/>
    </row>
    <row r="58" spans="1:55" ht="27.6" customHeight="1" x14ac:dyDescent="0.25">
      <c r="A58" s="8"/>
      <c r="B58" s="149"/>
      <c r="C58" s="149"/>
      <c r="D58" s="149"/>
      <c r="E58" s="36"/>
      <c r="F58" s="36"/>
      <c r="G58" s="36"/>
      <c r="H58" s="36"/>
      <c r="I58" s="36"/>
      <c r="J58" s="36"/>
      <c r="K58" s="34"/>
      <c r="L58" s="34"/>
      <c r="M58" s="34"/>
      <c r="N58" s="34"/>
      <c r="O58" s="34"/>
      <c r="P58" s="34"/>
      <c r="Q58" s="33" t="str">
        <f t="shared" si="8"/>
        <v/>
      </c>
      <c r="R58" s="33"/>
      <c r="S58" s="33"/>
      <c r="T58" s="33"/>
      <c r="U58" s="31"/>
      <c r="V58" s="31"/>
      <c r="W58" s="31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8"/>
      <c r="BC58" s="8"/>
    </row>
    <row r="59" spans="1:55" ht="27.6" customHeight="1" x14ac:dyDescent="0.25">
      <c r="A59" s="8"/>
      <c r="B59" s="149"/>
      <c r="C59" s="149"/>
      <c r="D59" s="149"/>
      <c r="E59" s="36"/>
      <c r="F59" s="36"/>
      <c r="G59" s="36"/>
      <c r="H59" s="36"/>
      <c r="I59" s="36"/>
      <c r="J59" s="36"/>
      <c r="K59" s="34"/>
      <c r="L59" s="34"/>
      <c r="M59" s="34"/>
      <c r="N59" s="34"/>
      <c r="O59" s="34"/>
      <c r="P59" s="34"/>
      <c r="Q59" s="33" t="str">
        <f t="shared" si="8"/>
        <v/>
      </c>
      <c r="R59" s="33"/>
      <c r="S59" s="33"/>
      <c r="T59" s="33"/>
      <c r="U59" s="31"/>
      <c r="V59" s="31"/>
      <c r="W59" s="31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8"/>
      <c r="BC59" s="8"/>
    </row>
    <row r="60" spans="1:55" ht="27.6" customHeight="1" x14ac:dyDescent="0.25">
      <c r="A60" s="8"/>
      <c r="B60" s="149"/>
      <c r="C60" s="149"/>
      <c r="D60" s="149"/>
      <c r="E60" s="36"/>
      <c r="F60" s="36"/>
      <c r="G60" s="36"/>
      <c r="H60" s="36"/>
      <c r="I60" s="36"/>
      <c r="J60" s="36"/>
      <c r="K60" s="34"/>
      <c r="L60" s="34"/>
      <c r="M60" s="34"/>
      <c r="N60" s="34"/>
      <c r="O60" s="34"/>
      <c r="P60" s="34"/>
      <c r="Q60" s="33" t="str">
        <f t="shared" si="8"/>
        <v/>
      </c>
      <c r="R60" s="33"/>
      <c r="S60" s="33"/>
      <c r="T60" s="33"/>
      <c r="U60" s="31"/>
      <c r="V60" s="31"/>
      <c r="W60" s="31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8"/>
      <c r="BC60" s="8"/>
    </row>
    <row r="61" spans="1:55" ht="27.6" customHeight="1" x14ac:dyDescent="0.25">
      <c r="A61" s="8"/>
      <c r="B61" s="149"/>
      <c r="C61" s="149"/>
      <c r="D61" s="149"/>
      <c r="E61" s="36"/>
      <c r="F61" s="36"/>
      <c r="G61" s="36"/>
      <c r="H61" s="36"/>
      <c r="I61" s="36"/>
      <c r="J61" s="36"/>
      <c r="K61" s="34"/>
      <c r="L61" s="34"/>
      <c r="M61" s="34"/>
      <c r="N61" s="34"/>
      <c r="O61" s="34"/>
      <c r="P61" s="34"/>
      <c r="Q61" s="33" t="str">
        <f t="shared" si="8"/>
        <v/>
      </c>
      <c r="R61" s="33"/>
      <c r="S61" s="33"/>
      <c r="T61" s="33"/>
      <c r="U61" s="31"/>
      <c r="V61" s="31"/>
      <c r="W61" s="31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8"/>
      <c r="BC61" s="8"/>
    </row>
    <row r="62" spans="1:55" ht="27.6" customHeight="1" x14ac:dyDescent="0.25">
      <c r="A62" s="8"/>
      <c r="B62" s="149"/>
      <c r="C62" s="149"/>
      <c r="D62" s="149"/>
      <c r="E62" s="36"/>
      <c r="F62" s="36"/>
      <c r="G62" s="36"/>
      <c r="H62" s="36"/>
      <c r="I62" s="36"/>
      <c r="J62" s="36"/>
      <c r="K62" s="34"/>
      <c r="L62" s="34"/>
      <c r="M62" s="34"/>
      <c r="N62" s="34"/>
      <c r="O62" s="34"/>
      <c r="P62" s="34"/>
      <c r="Q62" s="33" t="str">
        <f t="shared" si="8"/>
        <v/>
      </c>
      <c r="R62" s="33"/>
      <c r="S62" s="33"/>
      <c r="T62" s="33"/>
      <c r="U62" s="31"/>
      <c r="V62" s="31"/>
      <c r="W62" s="31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8"/>
      <c r="BC62" s="8"/>
    </row>
    <row r="63" spans="1:55" ht="27.6" customHeight="1" x14ac:dyDescent="0.25">
      <c r="A63" s="8"/>
      <c r="B63" s="149"/>
      <c r="C63" s="149"/>
      <c r="D63" s="149"/>
      <c r="E63" s="36"/>
      <c r="F63" s="36"/>
      <c r="G63" s="36"/>
      <c r="H63" s="36"/>
      <c r="I63" s="36"/>
      <c r="J63" s="36"/>
      <c r="K63" s="34"/>
      <c r="L63" s="34"/>
      <c r="M63" s="34"/>
      <c r="N63" s="34"/>
      <c r="O63" s="34"/>
      <c r="P63" s="34"/>
      <c r="Q63" s="33" t="str">
        <f t="shared" si="8"/>
        <v/>
      </c>
      <c r="R63" s="33"/>
      <c r="S63" s="33"/>
      <c r="T63" s="33"/>
      <c r="U63" s="31"/>
      <c r="V63" s="31"/>
      <c r="W63" s="31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8"/>
      <c r="BC63" s="8"/>
    </row>
    <row r="64" spans="1:55" ht="27.6" customHeight="1" x14ac:dyDescent="0.25">
      <c r="A64" s="8"/>
      <c r="B64" s="149"/>
      <c r="C64" s="149"/>
      <c r="D64" s="149"/>
      <c r="E64" s="36"/>
      <c r="F64" s="36"/>
      <c r="G64" s="36"/>
      <c r="H64" s="36"/>
      <c r="I64" s="36"/>
      <c r="J64" s="36"/>
      <c r="K64" s="34"/>
      <c r="L64" s="34"/>
      <c r="M64" s="34"/>
      <c r="N64" s="34"/>
      <c r="O64" s="34"/>
      <c r="P64" s="34"/>
      <c r="Q64" s="33" t="str">
        <f t="shared" si="8"/>
        <v/>
      </c>
      <c r="R64" s="33"/>
      <c r="S64" s="33"/>
      <c r="T64" s="33"/>
      <c r="U64" s="31"/>
      <c r="V64" s="31"/>
      <c r="W64" s="31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8"/>
      <c r="BC64" s="8"/>
    </row>
    <row r="65" spans="1:55" ht="27.6" customHeight="1" x14ac:dyDescent="0.25">
      <c r="A65" s="8"/>
      <c r="B65" s="149"/>
      <c r="C65" s="149"/>
      <c r="D65" s="149"/>
      <c r="E65" s="36"/>
      <c r="F65" s="36"/>
      <c r="G65" s="36"/>
      <c r="H65" s="36"/>
      <c r="I65" s="36"/>
      <c r="J65" s="36"/>
      <c r="K65" s="34"/>
      <c r="L65" s="34"/>
      <c r="M65" s="34"/>
      <c r="N65" s="34"/>
      <c r="O65" s="34"/>
      <c r="P65" s="34"/>
      <c r="Q65" s="33" t="str">
        <f t="shared" si="8"/>
        <v/>
      </c>
      <c r="R65" s="33"/>
      <c r="S65" s="33"/>
      <c r="T65" s="33"/>
      <c r="U65" s="31"/>
      <c r="V65" s="31"/>
      <c r="W65" s="31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8"/>
      <c r="BC65" s="8"/>
    </row>
    <row r="66" spans="1:55" ht="27.6" customHeight="1" x14ac:dyDescent="0.25">
      <c r="A66" s="8"/>
      <c r="B66" s="149"/>
      <c r="C66" s="149"/>
      <c r="D66" s="149"/>
      <c r="E66" s="36"/>
      <c r="F66" s="36"/>
      <c r="G66" s="36"/>
      <c r="H66" s="36"/>
      <c r="I66" s="36"/>
      <c r="J66" s="36"/>
      <c r="K66" s="34"/>
      <c r="L66" s="34"/>
      <c r="M66" s="34"/>
      <c r="N66" s="34"/>
      <c r="O66" s="34"/>
      <c r="P66" s="34"/>
      <c r="Q66" s="33" t="str">
        <f t="shared" si="8"/>
        <v/>
      </c>
      <c r="R66" s="33"/>
      <c r="S66" s="33"/>
      <c r="T66" s="33"/>
      <c r="U66" s="31"/>
      <c r="V66" s="31"/>
      <c r="W66" s="31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8"/>
      <c r="BC66" s="8"/>
    </row>
    <row r="67" spans="1:55" ht="27.6" customHeight="1" x14ac:dyDescent="0.25">
      <c r="A67" s="8"/>
      <c r="B67" s="149"/>
      <c r="C67" s="149"/>
      <c r="D67" s="149"/>
      <c r="E67" s="36"/>
      <c r="F67" s="36"/>
      <c r="G67" s="36"/>
      <c r="H67" s="36"/>
      <c r="I67" s="36"/>
      <c r="J67" s="36"/>
      <c r="K67" s="34"/>
      <c r="L67" s="34"/>
      <c r="M67" s="34"/>
      <c r="N67" s="34"/>
      <c r="O67" s="34"/>
      <c r="P67" s="34"/>
      <c r="Q67" s="33" t="str">
        <f t="shared" si="8"/>
        <v/>
      </c>
      <c r="R67" s="33"/>
      <c r="S67" s="33"/>
      <c r="T67" s="33"/>
      <c r="U67" s="31"/>
      <c r="V67" s="31"/>
      <c r="W67" s="31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8"/>
      <c r="BC67" s="8"/>
    </row>
    <row r="68" spans="1:55" ht="27.6" customHeight="1" x14ac:dyDescent="0.25">
      <c r="A68" s="8"/>
      <c r="B68" s="149"/>
      <c r="C68" s="149"/>
      <c r="D68" s="149"/>
      <c r="E68" s="36"/>
      <c r="F68" s="36"/>
      <c r="G68" s="36"/>
      <c r="H68" s="36"/>
      <c r="I68" s="36"/>
      <c r="J68" s="36"/>
      <c r="K68" s="34"/>
      <c r="L68" s="34"/>
      <c r="M68" s="34"/>
      <c r="N68" s="34"/>
      <c r="O68" s="34"/>
      <c r="P68" s="34"/>
      <c r="Q68" s="33" t="str">
        <f t="shared" si="8"/>
        <v/>
      </c>
      <c r="R68" s="33"/>
      <c r="S68" s="33"/>
      <c r="T68" s="33"/>
      <c r="U68" s="31"/>
      <c r="V68" s="31"/>
      <c r="W68" s="31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8"/>
      <c r="BC68" s="8"/>
    </row>
    <row r="69" spans="1:55" ht="27.6" customHeight="1" x14ac:dyDescent="0.25">
      <c r="A69" s="8"/>
      <c r="B69" s="149"/>
      <c r="C69" s="149"/>
      <c r="D69" s="149"/>
      <c r="E69" s="36"/>
      <c r="F69" s="36"/>
      <c r="G69" s="36"/>
      <c r="H69" s="36"/>
      <c r="I69" s="36"/>
      <c r="J69" s="36"/>
      <c r="K69" s="34"/>
      <c r="L69" s="34"/>
      <c r="M69" s="34"/>
      <c r="N69" s="34"/>
      <c r="O69" s="34"/>
      <c r="P69" s="34"/>
      <c r="Q69" s="33" t="str">
        <f t="shared" si="8"/>
        <v/>
      </c>
      <c r="R69" s="33"/>
      <c r="S69" s="33"/>
      <c r="T69" s="33"/>
      <c r="U69" s="31"/>
      <c r="V69" s="31"/>
      <c r="W69" s="31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8"/>
      <c r="BC69" s="8"/>
    </row>
    <row r="70" spans="1:55" ht="27.6" customHeight="1" x14ac:dyDescent="0.25">
      <c r="A70" s="8"/>
      <c r="B70" s="149"/>
      <c r="C70" s="149"/>
      <c r="D70" s="149"/>
      <c r="E70" s="36"/>
      <c r="F70" s="36"/>
      <c r="G70" s="36"/>
      <c r="H70" s="36"/>
      <c r="I70" s="36"/>
      <c r="J70" s="36"/>
      <c r="K70" s="34"/>
      <c r="L70" s="34"/>
      <c r="M70" s="34"/>
      <c r="N70" s="34"/>
      <c r="O70" s="34"/>
      <c r="P70" s="34"/>
      <c r="Q70" s="33" t="str">
        <f t="shared" si="8"/>
        <v/>
      </c>
      <c r="R70" s="33"/>
      <c r="S70" s="33"/>
      <c r="T70" s="33"/>
      <c r="U70" s="31"/>
      <c r="V70" s="31"/>
      <c r="W70" s="31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8"/>
      <c r="BC70" s="8"/>
    </row>
    <row r="71" spans="1:55" ht="27.6" customHeight="1" x14ac:dyDescent="0.25">
      <c r="A71" s="8"/>
      <c r="B71" s="149"/>
      <c r="C71" s="149"/>
      <c r="D71" s="149"/>
      <c r="E71" s="36"/>
      <c r="F71" s="36"/>
      <c r="G71" s="36"/>
      <c r="H71" s="36"/>
      <c r="I71" s="36"/>
      <c r="J71" s="36"/>
      <c r="K71" s="34"/>
      <c r="L71" s="34"/>
      <c r="M71" s="34"/>
      <c r="N71" s="34"/>
      <c r="O71" s="34"/>
      <c r="P71" s="34"/>
      <c r="Q71" s="33" t="str">
        <f t="shared" si="8"/>
        <v/>
      </c>
      <c r="R71" s="33"/>
      <c r="S71" s="33"/>
      <c r="T71" s="33"/>
      <c r="U71" s="31"/>
      <c r="V71" s="31"/>
      <c r="W71" s="31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8"/>
      <c r="BC71" s="8"/>
    </row>
    <row r="72" spans="1:55" ht="27.6" customHeight="1" x14ac:dyDescent="0.25">
      <c r="A72" s="8"/>
      <c r="B72" s="149"/>
      <c r="C72" s="149"/>
      <c r="D72" s="149"/>
      <c r="E72" s="36"/>
      <c r="F72" s="36"/>
      <c r="G72" s="36"/>
      <c r="H72" s="36"/>
      <c r="I72" s="36"/>
      <c r="J72" s="36"/>
      <c r="K72" s="34"/>
      <c r="L72" s="34"/>
      <c r="M72" s="34"/>
      <c r="N72" s="34"/>
      <c r="O72" s="34"/>
      <c r="P72" s="34"/>
      <c r="Q72" s="33" t="str">
        <f t="shared" si="8"/>
        <v/>
      </c>
      <c r="R72" s="33"/>
      <c r="S72" s="33"/>
      <c r="T72" s="33"/>
      <c r="U72" s="31"/>
      <c r="V72" s="31"/>
      <c r="W72" s="31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8"/>
      <c r="BC72" s="8"/>
    </row>
    <row r="73" spans="1:55" ht="27.6" customHeight="1" x14ac:dyDescent="0.25">
      <c r="A73" s="8"/>
      <c r="B73" s="149"/>
      <c r="C73" s="149"/>
      <c r="D73" s="149"/>
      <c r="E73" s="36"/>
      <c r="F73" s="36"/>
      <c r="G73" s="36"/>
      <c r="H73" s="36"/>
      <c r="I73" s="36"/>
      <c r="J73" s="36"/>
      <c r="K73" s="34"/>
      <c r="L73" s="34"/>
      <c r="M73" s="34"/>
      <c r="N73" s="34"/>
      <c r="O73" s="34"/>
      <c r="P73" s="34"/>
      <c r="Q73" s="33" t="str">
        <f t="shared" si="8"/>
        <v/>
      </c>
      <c r="R73" s="33"/>
      <c r="S73" s="33"/>
      <c r="T73" s="33"/>
      <c r="U73" s="31"/>
      <c r="V73" s="31"/>
      <c r="W73" s="31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8"/>
      <c r="BC73" s="8"/>
    </row>
    <row r="74" spans="1:55" ht="27.6" customHeight="1" x14ac:dyDescent="0.25">
      <c r="A74" s="8"/>
      <c r="B74" s="149"/>
      <c r="C74" s="149"/>
      <c r="D74" s="149"/>
      <c r="E74" s="36"/>
      <c r="F74" s="36"/>
      <c r="G74" s="36"/>
      <c r="H74" s="36"/>
      <c r="I74" s="36"/>
      <c r="J74" s="36"/>
      <c r="K74" s="34"/>
      <c r="L74" s="34"/>
      <c r="M74" s="34"/>
      <c r="N74" s="34"/>
      <c r="O74" s="34"/>
      <c r="P74" s="34"/>
      <c r="Q74" s="33" t="str">
        <f t="shared" si="8"/>
        <v/>
      </c>
      <c r="R74" s="33"/>
      <c r="S74" s="33"/>
      <c r="T74" s="33"/>
      <c r="U74" s="31"/>
      <c r="V74" s="31"/>
      <c r="W74" s="31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8"/>
      <c r="BC74" s="8"/>
    </row>
    <row r="75" spans="1:55" ht="27.6" customHeight="1" x14ac:dyDescent="0.25">
      <c r="A75" s="8"/>
      <c r="B75" s="149"/>
      <c r="C75" s="149"/>
      <c r="D75" s="149"/>
      <c r="E75" s="36"/>
      <c r="F75" s="36"/>
      <c r="G75" s="36"/>
      <c r="H75" s="36"/>
      <c r="I75" s="36"/>
      <c r="J75" s="36"/>
      <c r="K75" s="34"/>
      <c r="L75" s="34"/>
      <c r="M75" s="34"/>
      <c r="N75" s="34"/>
      <c r="O75" s="34"/>
      <c r="P75" s="34"/>
      <c r="Q75" s="33" t="str">
        <f t="shared" si="8"/>
        <v/>
      </c>
      <c r="R75" s="33"/>
      <c r="S75" s="33"/>
      <c r="T75" s="33"/>
      <c r="U75" s="31"/>
      <c r="V75" s="31"/>
      <c r="W75" s="31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8"/>
      <c r="BC75" s="8"/>
    </row>
    <row r="76" spans="1:55" ht="27.6" customHeight="1" x14ac:dyDescent="0.25">
      <c r="A76" s="8"/>
      <c r="B76" s="149"/>
      <c r="C76" s="149"/>
      <c r="D76" s="149"/>
      <c r="E76" s="36"/>
      <c r="F76" s="36"/>
      <c r="G76" s="36"/>
      <c r="H76" s="36"/>
      <c r="I76" s="36"/>
      <c r="J76" s="36"/>
      <c r="K76" s="34"/>
      <c r="L76" s="34"/>
      <c r="M76" s="34"/>
      <c r="N76" s="34"/>
      <c r="O76" s="34"/>
      <c r="P76" s="34"/>
      <c r="Q76" s="33" t="str">
        <f t="shared" si="8"/>
        <v/>
      </c>
      <c r="R76" s="33"/>
      <c r="S76" s="33"/>
      <c r="T76" s="33"/>
      <c r="U76" s="31"/>
      <c r="V76" s="31"/>
      <c r="W76" s="31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8"/>
      <c r="BC76" s="8"/>
    </row>
    <row r="77" spans="1:55" ht="27.6" customHeight="1" x14ac:dyDescent="0.25">
      <c r="A77" s="8"/>
      <c r="B77" s="149"/>
      <c r="C77" s="149"/>
      <c r="D77" s="149"/>
      <c r="E77" s="36"/>
      <c r="F77" s="36"/>
      <c r="G77" s="36"/>
      <c r="H77" s="36"/>
      <c r="I77" s="36"/>
      <c r="J77" s="36"/>
      <c r="K77" s="34"/>
      <c r="L77" s="34"/>
      <c r="M77" s="34"/>
      <c r="N77" s="34"/>
      <c r="O77" s="34"/>
      <c r="P77" s="34"/>
      <c r="Q77" s="33" t="str">
        <f t="shared" si="8"/>
        <v/>
      </c>
      <c r="R77" s="33"/>
      <c r="S77" s="33"/>
      <c r="T77" s="33"/>
      <c r="U77" s="31"/>
      <c r="V77" s="31"/>
      <c r="W77" s="31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8"/>
      <c r="BC77" s="8"/>
    </row>
    <row r="78" spans="1:55" ht="27.6" customHeight="1" x14ac:dyDescent="0.25">
      <c r="A78" s="8"/>
      <c r="B78" s="149"/>
      <c r="C78" s="149"/>
      <c r="D78" s="149"/>
      <c r="E78" s="36"/>
      <c r="F78" s="36"/>
      <c r="G78" s="36"/>
      <c r="H78" s="36"/>
      <c r="I78" s="36"/>
      <c r="J78" s="36"/>
      <c r="K78" s="34"/>
      <c r="L78" s="34"/>
      <c r="M78" s="34"/>
      <c r="N78" s="34"/>
      <c r="O78" s="34"/>
      <c r="P78" s="34"/>
      <c r="Q78" s="33" t="str">
        <f t="shared" si="8"/>
        <v/>
      </c>
      <c r="R78" s="33"/>
      <c r="S78" s="33"/>
      <c r="T78" s="33"/>
      <c r="U78" s="31"/>
      <c r="V78" s="31"/>
      <c r="W78" s="31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8"/>
      <c r="BC78" s="8"/>
    </row>
    <row r="79" spans="1:55" ht="27.6" customHeight="1" x14ac:dyDescent="0.25">
      <c r="A79" s="8"/>
      <c r="B79" s="73"/>
      <c r="C79" s="73"/>
      <c r="D79" s="73"/>
      <c r="E79" s="37"/>
      <c r="F79" s="37"/>
      <c r="G79" s="37"/>
      <c r="H79" s="37"/>
      <c r="I79" s="37"/>
      <c r="J79" s="37"/>
      <c r="K79" s="37" t="s">
        <v>44</v>
      </c>
      <c r="L79" s="37"/>
      <c r="M79" s="37"/>
      <c r="N79" s="37"/>
      <c r="O79" s="37"/>
      <c r="P79" s="37"/>
      <c r="Q79" s="33">
        <f>SUM(Q48:Q78)</f>
        <v>0</v>
      </c>
      <c r="R79" s="74"/>
      <c r="S79" s="74"/>
      <c r="T79" s="74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8"/>
      <c r="BC79" s="8"/>
    </row>
    <row r="80" spans="1:55" ht="27.6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ht="27.6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ht="27.6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ht="27.6" customHeight="1" x14ac:dyDescent="0.2"/>
    <row r="84" spans="1:53" ht="27.6" customHeight="1" x14ac:dyDescent="0.2"/>
    <row r="85" spans="1:53" ht="27.6" customHeight="1" x14ac:dyDescent="0.2"/>
    <row r="86" spans="1:53" ht="27.6" customHeight="1" x14ac:dyDescent="0.2"/>
    <row r="87" spans="1:53" ht="22.5" customHeight="1" x14ac:dyDescent="0.2"/>
    <row r="88" spans="1:53" ht="22.5" customHeight="1" x14ac:dyDescent="0.2"/>
    <row r="89" spans="1:53" ht="22.5" customHeight="1" x14ac:dyDescent="0.2"/>
    <row r="90" spans="1:53" ht="22.5" customHeight="1" x14ac:dyDescent="0.2"/>
    <row r="91" spans="1:53" ht="22.5" customHeight="1" x14ac:dyDescent="0.2"/>
    <row r="92" spans="1:53" ht="22.5" customHeight="1" x14ac:dyDescent="0.2"/>
    <row r="93" spans="1:53" ht="22.5" customHeight="1" x14ac:dyDescent="0.2"/>
    <row r="94" spans="1:53" ht="22.5" customHeight="1" x14ac:dyDescent="0.2"/>
    <row r="95" spans="1:53" ht="22.5" customHeight="1" x14ac:dyDescent="0.2"/>
    <row r="96" spans="1:53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</sheetData>
  <sheetProtection password="E57F" sheet="1" objects="1" scenarios="1"/>
  <sortState ref="BG1:BH12">
    <sortCondition ref="BG1:BG12"/>
  </sortState>
  <mergeCells count="514">
    <mergeCell ref="B42:C42"/>
    <mergeCell ref="B43:C43"/>
    <mergeCell ref="B44:C44"/>
    <mergeCell ref="B37:H37"/>
    <mergeCell ref="D43:H43"/>
    <mergeCell ref="I37:Q37"/>
    <mergeCell ref="I38:Q38"/>
    <mergeCell ref="I39:Q39"/>
    <mergeCell ref="I40:Q40"/>
    <mergeCell ref="I41:Q41"/>
    <mergeCell ref="B38:C38"/>
    <mergeCell ref="B39:C39"/>
    <mergeCell ref="B40:C40"/>
    <mergeCell ref="B41:C41"/>
    <mergeCell ref="I43:Q43"/>
    <mergeCell ref="I44:Q44"/>
    <mergeCell ref="D44:H44"/>
    <mergeCell ref="I42:Q42"/>
    <mergeCell ref="D42:H42"/>
    <mergeCell ref="D38:H38"/>
    <mergeCell ref="D39:H39"/>
    <mergeCell ref="D40:H40"/>
    <mergeCell ref="D41:H41"/>
    <mergeCell ref="AF39:AJ39"/>
    <mergeCell ref="AF40:AJ40"/>
    <mergeCell ref="AF41:AJ41"/>
    <mergeCell ref="AF42:AJ42"/>
    <mergeCell ref="AF43:AJ43"/>
    <mergeCell ref="AF44:AJ44"/>
    <mergeCell ref="R37:V37"/>
    <mergeCell ref="R38:V38"/>
    <mergeCell ref="R39:V39"/>
    <mergeCell ref="R40:V40"/>
    <mergeCell ref="R41:V41"/>
    <mergeCell ref="R42:V42"/>
    <mergeCell ref="R43:V43"/>
    <mergeCell ref="R44:V44"/>
    <mergeCell ref="W37:AE37"/>
    <mergeCell ref="W38:AE38"/>
    <mergeCell ref="W39:AE39"/>
    <mergeCell ref="W40:AE40"/>
    <mergeCell ref="W41:AE41"/>
    <mergeCell ref="W43:AE43"/>
    <mergeCell ref="W44:AE44"/>
    <mergeCell ref="AF37:AJ37"/>
    <mergeCell ref="AF38:AJ38"/>
    <mergeCell ref="W42:AE42"/>
    <mergeCell ref="AS2:AY2"/>
    <mergeCell ref="AE6:AM6"/>
    <mergeCell ref="J2:AM2"/>
    <mergeCell ref="X4:AD4"/>
    <mergeCell ref="Q5:W5"/>
    <mergeCell ref="X5:AD5"/>
    <mergeCell ref="AR4:AS8"/>
    <mergeCell ref="AT4:AU8"/>
    <mergeCell ref="AV4:AW8"/>
    <mergeCell ref="AX4:AY8"/>
    <mergeCell ref="J3:P3"/>
    <mergeCell ref="J4:P4"/>
    <mergeCell ref="J6:P6"/>
    <mergeCell ref="Q3:W3"/>
    <mergeCell ref="X3:AD3"/>
    <mergeCell ref="Q4:W4"/>
    <mergeCell ref="I5:P5"/>
    <mergeCell ref="Q6:W6"/>
    <mergeCell ref="X6:AD6"/>
    <mergeCell ref="AN2:AR2"/>
    <mergeCell ref="AX18:AY18"/>
    <mergeCell ref="AX19:AY19"/>
    <mergeCell ref="AX20:AY20"/>
    <mergeCell ref="AX21:AY21"/>
    <mergeCell ref="AV27:AW27"/>
    <mergeCell ref="AV28:AW28"/>
    <mergeCell ref="AV29:AW29"/>
    <mergeCell ref="AV30:AW30"/>
    <mergeCell ref="AV31:AW31"/>
    <mergeCell ref="AV22:AW22"/>
    <mergeCell ref="AV23:AW23"/>
    <mergeCell ref="AV24:AW24"/>
    <mergeCell ref="AV25:AW25"/>
    <mergeCell ref="AV26:AW26"/>
    <mergeCell ref="AX27:AY27"/>
    <mergeCell ref="AX28:AY28"/>
    <mergeCell ref="AX29:AY29"/>
    <mergeCell ref="AX30:AY30"/>
    <mergeCell ref="AX31:AY31"/>
    <mergeCell ref="AX22:AY22"/>
    <mergeCell ref="AX23:AY23"/>
    <mergeCell ref="AX24:AY24"/>
    <mergeCell ref="AX25:AY25"/>
    <mergeCell ref="AX26:AY26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V18:AW18"/>
    <mergeCell ref="AV19:AW19"/>
    <mergeCell ref="AV20:AW20"/>
    <mergeCell ref="AV21:AW21"/>
    <mergeCell ref="AT27:AU27"/>
    <mergeCell ref="AT28:AU28"/>
    <mergeCell ref="AT29:AU29"/>
    <mergeCell ref="AT30:AU30"/>
    <mergeCell ref="AT31:AU31"/>
    <mergeCell ref="AT22:AU22"/>
    <mergeCell ref="AT23:AU23"/>
    <mergeCell ref="AT24:AU24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T25:AU25"/>
    <mergeCell ref="AT26:AU26"/>
    <mergeCell ref="AR32:AS32"/>
    <mergeCell ref="AR33:AS33"/>
    <mergeCell ref="AR34:AS34"/>
    <mergeCell ref="AT9:AU9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R27:AS27"/>
    <mergeCell ref="AR28:AS28"/>
    <mergeCell ref="AR29:AS29"/>
    <mergeCell ref="AR30:AS30"/>
    <mergeCell ref="AR22:AS22"/>
    <mergeCell ref="AP4:AQ8"/>
    <mergeCell ref="AP9:AQ9"/>
    <mergeCell ref="AP10:AQ10"/>
    <mergeCell ref="AP11:AQ11"/>
    <mergeCell ref="AP12:AQ12"/>
    <mergeCell ref="AP14:AQ14"/>
    <mergeCell ref="AP15:AQ15"/>
    <mergeCell ref="AP17:AQ17"/>
    <mergeCell ref="AR9:AS9"/>
    <mergeCell ref="AP13:AQ13"/>
    <mergeCell ref="AP30:AQ30"/>
    <mergeCell ref="B25:H25"/>
    <mergeCell ref="B26:H26"/>
    <mergeCell ref="B27:H27"/>
    <mergeCell ref="B28:H28"/>
    <mergeCell ref="B29:H29"/>
    <mergeCell ref="AR10:AS10"/>
    <mergeCell ref="AR11:AS11"/>
    <mergeCell ref="AR12:AS12"/>
    <mergeCell ref="AR13:AS13"/>
    <mergeCell ref="AR14:AS14"/>
    <mergeCell ref="AR15:AS15"/>
    <mergeCell ref="AR16:AS16"/>
    <mergeCell ref="AR17:AS17"/>
    <mergeCell ref="AP19:AQ19"/>
    <mergeCell ref="AP31:AQ31"/>
    <mergeCell ref="AN28:AO28"/>
    <mergeCell ref="AX40:BA40"/>
    <mergeCell ref="AX41:BA41"/>
    <mergeCell ref="AX42:BA42"/>
    <mergeCell ref="AX43:BA43"/>
    <mergeCell ref="AX44:BA44"/>
    <mergeCell ref="AR31:AS31"/>
    <mergeCell ref="AV32:AW32"/>
    <mergeCell ref="AV33:AW33"/>
    <mergeCell ref="AX32:AY32"/>
    <mergeCell ref="AX33:AY33"/>
    <mergeCell ref="AT32:AU32"/>
    <mergeCell ref="AX34:AY34"/>
    <mergeCell ref="AX37:BA37"/>
    <mergeCell ref="AX38:BA38"/>
    <mergeCell ref="AX39:BA39"/>
    <mergeCell ref="AT33:AU33"/>
    <mergeCell ref="AT37:AW37"/>
    <mergeCell ref="AT44:AW44"/>
    <mergeCell ref="AN29:AO29"/>
    <mergeCell ref="AN30:AO30"/>
    <mergeCell ref="AP28:AQ28"/>
    <mergeCell ref="AP29:AQ29"/>
    <mergeCell ref="B14:H14"/>
    <mergeCell ref="B15:H15"/>
    <mergeCell ref="AN18:AO18"/>
    <mergeCell ref="AR23:AS23"/>
    <mergeCell ref="AR24:AS24"/>
    <mergeCell ref="AR25:AS25"/>
    <mergeCell ref="AR26:AS26"/>
    <mergeCell ref="AP33:AQ33"/>
    <mergeCell ref="AR18:AS18"/>
    <mergeCell ref="AR19:AS19"/>
    <mergeCell ref="AR20:AS20"/>
    <mergeCell ref="AR21:AS21"/>
    <mergeCell ref="AP18:AQ18"/>
    <mergeCell ref="AN23:AO23"/>
    <mergeCell ref="AN24:AO24"/>
    <mergeCell ref="AN25:AO25"/>
    <mergeCell ref="AN26:AO26"/>
    <mergeCell ref="AN27:AO27"/>
    <mergeCell ref="AP23:AQ23"/>
    <mergeCell ref="AP24:AQ24"/>
    <mergeCell ref="AP25:AQ25"/>
    <mergeCell ref="AP26:AQ26"/>
    <mergeCell ref="AN31:AO31"/>
    <mergeCell ref="AN32:AO32"/>
    <mergeCell ref="I1:AM1"/>
    <mergeCell ref="B8:H8"/>
    <mergeCell ref="B9:H9"/>
    <mergeCell ref="B10:H10"/>
    <mergeCell ref="B11:H11"/>
    <mergeCell ref="B12:H12"/>
    <mergeCell ref="B13:H13"/>
    <mergeCell ref="AE3:AM3"/>
    <mergeCell ref="AE4:AM4"/>
    <mergeCell ref="AE5:AM5"/>
    <mergeCell ref="B22:H22"/>
    <mergeCell ref="B23:H23"/>
    <mergeCell ref="AN19:AO19"/>
    <mergeCell ref="AN20:AO20"/>
    <mergeCell ref="AN21:AO21"/>
    <mergeCell ref="B31:H31"/>
    <mergeCell ref="B32:H32"/>
    <mergeCell ref="B33:H33"/>
    <mergeCell ref="B34:H34"/>
    <mergeCell ref="B30:H30"/>
    <mergeCell ref="B24:H24"/>
    <mergeCell ref="B58:D58"/>
    <mergeCell ref="B59:D59"/>
    <mergeCell ref="B60:D60"/>
    <mergeCell ref="AN22:AO22"/>
    <mergeCell ref="AP21:AQ21"/>
    <mergeCell ref="AP22:AQ22"/>
    <mergeCell ref="A46:AY46"/>
    <mergeCell ref="AN16:AO16"/>
    <mergeCell ref="AN17:AO17"/>
    <mergeCell ref="AP16:AQ16"/>
    <mergeCell ref="AP32:AQ32"/>
    <mergeCell ref="AN33:AO33"/>
    <mergeCell ref="AP20:AQ20"/>
    <mergeCell ref="AP27:AQ27"/>
    <mergeCell ref="AP37:AS37"/>
    <mergeCell ref="AP38:AS38"/>
    <mergeCell ref="AP39:AS39"/>
    <mergeCell ref="AP40:AS40"/>
    <mergeCell ref="B16:H16"/>
    <mergeCell ref="B17:H17"/>
    <mergeCell ref="B18:H18"/>
    <mergeCell ref="B19:H19"/>
    <mergeCell ref="B20:H20"/>
    <mergeCell ref="B21:H21"/>
    <mergeCell ref="E58:J58"/>
    <mergeCell ref="E59:J59"/>
    <mergeCell ref="Q57:T57"/>
    <mergeCell ref="Q58:T58"/>
    <mergeCell ref="Q59:T59"/>
    <mergeCell ref="X57:BA57"/>
    <mergeCell ref="X58:BA58"/>
    <mergeCell ref="X59:BA59"/>
    <mergeCell ref="K55:P55"/>
    <mergeCell ref="Q55:T55"/>
    <mergeCell ref="Q56:T56"/>
    <mergeCell ref="U55:W55"/>
    <mergeCell ref="X55:BA55"/>
    <mergeCell ref="X56:BA56"/>
    <mergeCell ref="Q69:T69"/>
    <mergeCell ref="U69:W69"/>
    <mergeCell ref="U68:W68"/>
    <mergeCell ref="B65:D65"/>
    <mergeCell ref="E65:J65"/>
    <mergeCell ref="K65:P65"/>
    <mergeCell ref="U67:W67"/>
    <mergeCell ref="U66:W66"/>
    <mergeCell ref="U65:W65"/>
    <mergeCell ref="B66:D66"/>
    <mergeCell ref="E66:J66"/>
    <mergeCell ref="B67:D67"/>
    <mergeCell ref="E67:J67"/>
    <mergeCell ref="B68:D68"/>
    <mergeCell ref="E68:J68"/>
    <mergeCell ref="B69:D69"/>
    <mergeCell ref="E69:J69"/>
    <mergeCell ref="K66:P66"/>
    <mergeCell ref="Q79:T79"/>
    <mergeCell ref="U79:W79"/>
    <mergeCell ref="X79:BA79"/>
    <mergeCell ref="K78:P78"/>
    <mergeCell ref="X78:BA78"/>
    <mergeCell ref="B70:D70"/>
    <mergeCell ref="E70:J70"/>
    <mergeCell ref="B71:D71"/>
    <mergeCell ref="E71:J71"/>
    <mergeCell ref="Q70:T70"/>
    <mergeCell ref="Q71:T71"/>
    <mergeCell ref="U71:W71"/>
    <mergeCell ref="U70:W70"/>
    <mergeCell ref="B72:D72"/>
    <mergeCell ref="E72:J72"/>
    <mergeCell ref="B73:D73"/>
    <mergeCell ref="E73:J73"/>
    <mergeCell ref="K77:P77"/>
    <mergeCell ref="K76:P76"/>
    <mergeCell ref="B79:D79"/>
    <mergeCell ref="E79:J79"/>
    <mergeCell ref="K79:P79"/>
    <mergeCell ref="AZ18:BA18"/>
    <mergeCell ref="AZ19:BA19"/>
    <mergeCell ref="AZ20:BA20"/>
    <mergeCell ref="AZ21:BA21"/>
    <mergeCell ref="AZ22:BA22"/>
    <mergeCell ref="AZ23:BA23"/>
    <mergeCell ref="AL37:AO37"/>
    <mergeCell ref="AL44:AO44"/>
    <mergeCell ref="AP44:AS44"/>
    <mergeCell ref="AT38:AW38"/>
    <mergeCell ref="AT39:AW39"/>
    <mergeCell ref="AT40:AW40"/>
    <mergeCell ref="AT41:AW41"/>
    <mergeCell ref="AT42:AW42"/>
    <mergeCell ref="AP41:AS41"/>
    <mergeCell ref="AP42:AS42"/>
    <mergeCell ref="AP43:AS43"/>
    <mergeCell ref="AL39:AO39"/>
    <mergeCell ref="AL40:AO40"/>
    <mergeCell ref="AL41:AO41"/>
    <mergeCell ref="AL42:AO42"/>
    <mergeCell ref="AL43:AO43"/>
    <mergeCell ref="AT43:AW43"/>
    <mergeCell ref="AL38:AO38"/>
    <mergeCell ref="AZ9:BA9"/>
    <mergeCell ref="AZ10:BA10"/>
    <mergeCell ref="AZ11:BA11"/>
    <mergeCell ref="AZ12:BA12"/>
    <mergeCell ref="AZ13:BA13"/>
    <mergeCell ref="AZ14:BA14"/>
    <mergeCell ref="AZ15:BA15"/>
    <mergeCell ref="AZ16:BA16"/>
    <mergeCell ref="AZ17:BA17"/>
    <mergeCell ref="AZ4:BA8"/>
    <mergeCell ref="AZ33:BA33"/>
    <mergeCell ref="AN34:AO34"/>
    <mergeCell ref="AP34:AQ34"/>
    <mergeCell ref="AT34:AU34"/>
    <mergeCell ref="AV34:AW34"/>
    <mergeCell ref="AZ34:BA34"/>
    <mergeCell ref="AZ24:BA24"/>
    <mergeCell ref="AZ25:BA25"/>
    <mergeCell ref="AZ26:BA26"/>
    <mergeCell ref="AZ27:BA27"/>
    <mergeCell ref="AZ28:BA28"/>
    <mergeCell ref="AZ29:BA29"/>
    <mergeCell ref="AZ30:BA30"/>
    <mergeCell ref="AZ31:BA31"/>
    <mergeCell ref="AZ32:BA32"/>
    <mergeCell ref="AN9:AO9"/>
    <mergeCell ref="AN10:AO10"/>
    <mergeCell ref="AN11:AO11"/>
    <mergeCell ref="AN12:AO12"/>
    <mergeCell ref="AN13:AO13"/>
    <mergeCell ref="AN4:AO8"/>
    <mergeCell ref="AN14:AO14"/>
    <mergeCell ref="AN15:AO15"/>
    <mergeCell ref="B47:D47"/>
    <mergeCell ref="E47:J47"/>
    <mergeCell ref="K47:P47"/>
    <mergeCell ref="Q47:T47"/>
    <mergeCell ref="U47:W47"/>
    <mergeCell ref="X47:BA47"/>
    <mergeCell ref="X48:BA48"/>
    <mergeCell ref="U48:W48"/>
    <mergeCell ref="Q48:T48"/>
    <mergeCell ref="K48:P48"/>
    <mergeCell ref="E48:J48"/>
    <mergeCell ref="B48:D48"/>
    <mergeCell ref="B49:D49"/>
    <mergeCell ref="E49:J49"/>
    <mergeCell ref="K49:P49"/>
    <mergeCell ref="Q49:T49"/>
    <mergeCell ref="U49:W49"/>
    <mergeCell ref="X49:BA49"/>
    <mergeCell ref="X50:BA50"/>
    <mergeCell ref="U50:W50"/>
    <mergeCell ref="Q50:T50"/>
    <mergeCell ref="K50:P50"/>
    <mergeCell ref="E50:J50"/>
    <mergeCell ref="B50:D50"/>
    <mergeCell ref="B51:D51"/>
    <mergeCell ref="E51:J51"/>
    <mergeCell ref="K51:P51"/>
    <mergeCell ref="Q51:T51"/>
    <mergeCell ref="U51:W51"/>
    <mergeCell ref="X51:BA51"/>
    <mergeCell ref="B52:D52"/>
    <mergeCell ref="B53:D53"/>
    <mergeCell ref="B54:D54"/>
    <mergeCell ref="K54:P54"/>
    <mergeCell ref="K53:P53"/>
    <mergeCell ref="K52:P52"/>
    <mergeCell ref="Q52:T52"/>
    <mergeCell ref="Q53:T53"/>
    <mergeCell ref="Q54:T54"/>
    <mergeCell ref="U54:W54"/>
    <mergeCell ref="U53:W53"/>
    <mergeCell ref="U52:W52"/>
    <mergeCell ref="X52:BA52"/>
    <mergeCell ref="X53:BA53"/>
    <mergeCell ref="X54:BA54"/>
    <mergeCell ref="B55:D55"/>
    <mergeCell ref="B56:D56"/>
    <mergeCell ref="B57:D57"/>
    <mergeCell ref="E52:J52"/>
    <mergeCell ref="E53:J53"/>
    <mergeCell ref="E54:J54"/>
    <mergeCell ref="E55:J55"/>
    <mergeCell ref="E56:J56"/>
    <mergeCell ref="E57:J57"/>
    <mergeCell ref="E60:J60"/>
    <mergeCell ref="B61:D61"/>
    <mergeCell ref="E61:J61"/>
    <mergeCell ref="B62:D62"/>
    <mergeCell ref="E62:J62"/>
    <mergeCell ref="B63:D63"/>
    <mergeCell ref="E63:J63"/>
    <mergeCell ref="B64:D64"/>
    <mergeCell ref="E64:J64"/>
    <mergeCell ref="B74:D74"/>
    <mergeCell ref="E74:J74"/>
    <mergeCell ref="B75:D75"/>
    <mergeCell ref="E75:J75"/>
    <mergeCell ref="B76:D76"/>
    <mergeCell ref="E76:J76"/>
    <mergeCell ref="B77:D77"/>
    <mergeCell ref="E77:J77"/>
    <mergeCell ref="B78:D78"/>
    <mergeCell ref="E78:J78"/>
    <mergeCell ref="K75:P75"/>
    <mergeCell ref="K74:P74"/>
    <mergeCell ref="K73:P73"/>
    <mergeCell ref="K72:P72"/>
    <mergeCell ref="K71:P71"/>
    <mergeCell ref="K70:P70"/>
    <mergeCell ref="K69:P69"/>
    <mergeCell ref="K68:P68"/>
    <mergeCell ref="K67:P67"/>
    <mergeCell ref="K64:P64"/>
    <mergeCell ref="K63:P63"/>
    <mergeCell ref="K62:P62"/>
    <mergeCell ref="K61:P61"/>
    <mergeCell ref="K60:P60"/>
    <mergeCell ref="K59:P59"/>
    <mergeCell ref="K58:P58"/>
    <mergeCell ref="K57:P57"/>
    <mergeCell ref="K56:P56"/>
    <mergeCell ref="Q60:T60"/>
    <mergeCell ref="Q61:T61"/>
    <mergeCell ref="Q62:T62"/>
    <mergeCell ref="Q63:T63"/>
    <mergeCell ref="Q64:T64"/>
    <mergeCell ref="Q65:T65"/>
    <mergeCell ref="Q66:T66"/>
    <mergeCell ref="Q67:T67"/>
    <mergeCell ref="Q68:T68"/>
    <mergeCell ref="Q72:T72"/>
    <mergeCell ref="Q73:T73"/>
    <mergeCell ref="Q74:T74"/>
    <mergeCell ref="Q75:T75"/>
    <mergeCell ref="Q76:T76"/>
    <mergeCell ref="Q77:T77"/>
    <mergeCell ref="Q78:T78"/>
    <mergeCell ref="U78:W78"/>
    <mergeCell ref="U77:W77"/>
    <mergeCell ref="U76:W76"/>
    <mergeCell ref="U75:W75"/>
    <mergeCell ref="U74:W74"/>
    <mergeCell ref="U73:W73"/>
    <mergeCell ref="U72:W72"/>
    <mergeCell ref="U64:W64"/>
    <mergeCell ref="U63:W63"/>
    <mergeCell ref="U62:W62"/>
    <mergeCell ref="U61:W61"/>
    <mergeCell ref="U60:W60"/>
    <mergeCell ref="U59:W59"/>
    <mergeCell ref="U58:W58"/>
    <mergeCell ref="U57:W57"/>
    <mergeCell ref="U56:W56"/>
    <mergeCell ref="X60:BA60"/>
    <mergeCell ref="X61:BA61"/>
    <mergeCell ref="X62:BA62"/>
    <mergeCell ref="X63:BA63"/>
    <mergeCell ref="X64:BA64"/>
    <mergeCell ref="X65:BA65"/>
    <mergeCell ref="X66:BA66"/>
    <mergeCell ref="X67:BA67"/>
    <mergeCell ref="X68:BA68"/>
    <mergeCell ref="X69:BA69"/>
    <mergeCell ref="X70:BA70"/>
    <mergeCell ref="X71:BA71"/>
    <mergeCell ref="X72:BA72"/>
    <mergeCell ref="X73:BA73"/>
    <mergeCell ref="X74:BA74"/>
    <mergeCell ref="X75:BA75"/>
    <mergeCell ref="X76:BA76"/>
    <mergeCell ref="X77:BA77"/>
  </mergeCells>
  <conditionalFormatting sqref="AP9 AR9:AT9 AV9:AZ9 AP34:BA34">
    <cfRule type="cellIs" dxfId="25" priority="28" operator="equal">
      <formula>0</formula>
    </cfRule>
  </conditionalFormatting>
  <conditionalFormatting sqref="AE6:AM6">
    <cfRule type="cellIs" dxfId="24" priority="27" operator="equal">
      <formula>0</formula>
    </cfRule>
  </conditionalFormatting>
  <conditionalFormatting sqref="AP33 AR33:AT33 AV33:AZ33">
    <cfRule type="cellIs" dxfId="23" priority="1" operator="equal">
      <formula>0</formula>
    </cfRule>
  </conditionalFormatting>
  <conditionalFormatting sqref="AP32 AR32:AT32 AV32:AZ32">
    <cfRule type="cellIs" dxfId="22" priority="2" operator="equal">
      <formula>0</formula>
    </cfRule>
  </conditionalFormatting>
  <conditionalFormatting sqref="AP10 AR10:AT10 AV10:AZ10">
    <cfRule type="cellIs" dxfId="21" priority="24" operator="equal">
      <formula>0</formula>
    </cfRule>
  </conditionalFormatting>
  <conditionalFormatting sqref="AP11 AR11:AT11 AV11:AZ11">
    <cfRule type="cellIs" dxfId="20" priority="23" operator="equal">
      <formula>0</formula>
    </cfRule>
  </conditionalFormatting>
  <conditionalFormatting sqref="AP12 AR12:AT12 AV12:AZ12">
    <cfRule type="cellIs" dxfId="19" priority="22" operator="equal">
      <formula>0</formula>
    </cfRule>
  </conditionalFormatting>
  <conditionalFormatting sqref="AP13 AR13:AT13 AV13:AZ13">
    <cfRule type="cellIs" dxfId="18" priority="21" operator="equal">
      <formula>0</formula>
    </cfRule>
  </conditionalFormatting>
  <conditionalFormatting sqref="AP14 AR14:AT14 AV14:AZ14">
    <cfRule type="cellIs" dxfId="17" priority="20" operator="equal">
      <formula>0</formula>
    </cfRule>
  </conditionalFormatting>
  <conditionalFormatting sqref="AP15 AR15:AT15 AV15:AZ15">
    <cfRule type="cellIs" dxfId="16" priority="19" operator="equal">
      <formula>0</formula>
    </cfRule>
  </conditionalFormatting>
  <conditionalFormatting sqref="AP16 AR16:AT16 AV16:AZ16">
    <cfRule type="cellIs" dxfId="15" priority="18" operator="equal">
      <formula>0</formula>
    </cfRule>
  </conditionalFormatting>
  <conditionalFormatting sqref="AP17 AR17:AT17 AV17:AZ17">
    <cfRule type="cellIs" dxfId="14" priority="17" operator="equal">
      <formula>0</formula>
    </cfRule>
  </conditionalFormatting>
  <conditionalFormatting sqref="AP18 AR18:AT18 AV18:AZ18">
    <cfRule type="cellIs" dxfId="13" priority="16" operator="equal">
      <formula>0</formula>
    </cfRule>
  </conditionalFormatting>
  <conditionalFormatting sqref="AP19 AR19:AT19 AV19:AZ19">
    <cfRule type="cellIs" dxfId="12" priority="15" operator="equal">
      <formula>0</formula>
    </cfRule>
  </conditionalFormatting>
  <conditionalFormatting sqref="AP20 AR20:AT20 AV20:AZ20">
    <cfRule type="cellIs" dxfId="11" priority="14" operator="equal">
      <formula>0</formula>
    </cfRule>
  </conditionalFormatting>
  <conditionalFormatting sqref="AP21 AR21:AT21 AV21:AZ21">
    <cfRule type="cellIs" dxfId="10" priority="13" operator="equal">
      <formula>0</formula>
    </cfRule>
  </conditionalFormatting>
  <conditionalFormatting sqref="AP22 AR22:AT22 AV22:AZ22">
    <cfRule type="cellIs" dxfId="9" priority="12" operator="equal">
      <formula>0</formula>
    </cfRule>
  </conditionalFormatting>
  <conditionalFormatting sqref="AP23 AR23:AT23 AV23:AZ23">
    <cfRule type="cellIs" dxfId="8" priority="11" operator="equal">
      <formula>0</formula>
    </cfRule>
  </conditionalFormatting>
  <conditionalFormatting sqref="AP24 AR24:AT24 AV24:AZ24">
    <cfRule type="cellIs" dxfId="7" priority="10" operator="equal">
      <formula>0</formula>
    </cfRule>
  </conditionalFormatting>
  <conditionalFormatting sqref="AP25 AR25:AT25 AV25:AZ25">
    <cfRule type="cellIs" dxfId="6" priority="9" operator="equal">
      <formula>0</formula>
    </cfRule>
  </conditionalFormatting>
  <conditionalFormatting sqref="AP26 AR26:AT26 AV26:AZ26">
    <cfRule type="cellIs" dxfId="5" priority="8" operator="equal">
      <formula>0</formula>
    </cfRule>
  </conditionalFormatting>
  <conditionalFormatting sqref="AP27 AR27:AT27 AV27:AZ27">
    <cfRule type="cellIs" dxfId="4" priority="7" operator="equal">
      <formula>0</formula>
    </cfRule>
  </conditionalFormatting>
  <conditionalFormatting sqref="AP28 AR28:AT28 AV28:AZ28">
    <cfRule type="cellIs" dxfId="3" priority="6" operator="equal">
      <formula>0</formula>
    </cfRule>
  </conditionalFormatting>
  <conditionalFormatting sqref="AP29 AR29:AT29 AV29:AZ29">
    <cfRule type="cellIs" dxfId="2" priority="5" operator="equal">
      <formula>0</formula>
    </cfRule>
  </conditionalFormatting>
  <conditionalFormatting sqref="AP30 AR30:AT30 AV30:AZ30">
    <cfRule type="cellIs" dxfId="1" priority="4" operator="equal">
      <formula>0</formula>
    </cfRule>
  </conditionalFormatting>
  <conditionalFormatting sqref="AP31 AR31:AT31 AV31:AZ31">
    <cfRule type="cellIs" dxfId="0" priority="3" operator="equal">
      <formula>0</formula>
    </cfRule>
  </conditionalFormatting>
  <dataValidations count="2">
    <dataValidation type="list" allowBlank="1" showInputMessage="1" showErrorMessage="1" sqref="Q3:W3">
      <formula1>$BF$1:$BF$12</formula1>
    </dataValidation>
    <dataValidation type="list" showInputMessage="1" showErrorMessage="1" sqref="I7">
      <formula1>$BI$1:$BI$7</formula1>
    </dataValidation>
  </dataValidations>
  <printOptions horizontalCentered="1" verticalCentered="1"/>
  <pageMargins left="0.25" right="0.25" top="0.25" bottom="0.25" header="0.3" footer="0.3"/>
  <pageSetup scale="58" orientation="landscape" r:id="rId1"/>
  <ignoredErrors>
    <ignoredError sqref="AM34 AQ9 AP10:AQ19 AP9 AT9:AU19 AX9:AY19 AC34:AG34 Y34:Z34 Q34:S34 K34:L34 I34:J34 M34:P34 T34:X34 AA34:AB34 AH34:AI34 AJ34:AL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Sheet1</vt:lpstr>
      <vt:lpstr>Sheet2</vt:lpstr>
      <vt:lpstr>Sheet3</vt:lpstr>
      <vt:lpstr>Average_Daily_Mileage</vt:lpstr>
      <vt:lpstr>Sheet1!Print_Area</vt:lpstr>
      <vt:lpstr>Round_Trip_Travel_Time_mins</vt:lpstr>
      <vt:lpstr>Sum_M_F_Passenger_Miles</vt:lpstr>
      <vt:lpstr>Sum_Non_commute_Miles</vt:lpstr>
      <vt:lpstr>Sum_Saturday_Passenger_Miles</vt:lpstr>
      <vt:lpstr>Sum_Sunday_Passenger_Miles</vt:lpstr>
      <vt:lpstr>Total_Commute_Miles</vt:lpstr>
      <vt:lpstr>Total_Days_Van_Used</vt:lpstr>
      <vt:lpstr>Total_Days_Worked</vt:lpstr>
      <vt:lpstr>Total_M_F_Days_Worked</vt:lpstr>
      <vt:lpstr>Total_M_F_Miles</vt:lpstr>
      <vt:lpstr>Total_M_F_Passenger_Miles</vt:lpstr>
      <vt:lpstr>Total_M_F_Revenue_Hours</vt:lpstr>
      <vt:lpstr>Total_Miles</vt:lpstr>
      <vt:lpstr>Total_Miles_for_the_Month</vt:lpstr>
      <vt:lpstr>Total_Non_Commute_Miles</vt:lpstr>
      <vt:lpstr>Total_Saturday_Miles</vt:lpstr>
      <vt:lpstr>Total_Saturday_Passenger_Miles</vt:lpstr>
      <vt:lpstr>Total_Saturday_Revenue_Hours</vt:lpstr>
      <vt:lpstr>Total_Saturdays_Worked</vt:lpstr>
      <vt:lpstr>Total_Sunday_Miles</vt:lpstr>
      <vt:lpstr>Total_Sunday_Passenger_Miles</vt:lpstr>
      <vt:lpstr>Total_Sunday_Revenue_Hours</vt:lpstr>
      <vt:lpstr>Total_Sundays_Worked</vt:lpstr>
    </vt:vector>
  </TitlesOfParts>
  <Company>Benfranklin Transit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Md1</dc:creator>
  <cp:lastModifiedBy>Chad DeMeyer</cp:lastModifiedBy>
  <cp:lastPrinted>2013-04-29T15:00:13Z</cp:lastPrinted>
  <dcterms:created xsi:type="dcterms:W3CDTF">2012-01-27T23:43:27Z</dcterms:created>
  <dcterms:modified xsi:type="dcterms:W3CDTF">2014-04-23T17:42:04Z</dcterms:modified>
</cp:coreProperties>
</file>